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2.xml" ContentType="application/vnd.openxmlformats-officedocument.drawing+xml"/>
  <Override PartName="/xl/slicers/slicer2.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drawings/drawing3.xml" ContentType="application/vnd.openxmlformats-officedocument.drawing+xml"/>
  <Override PartName="/xl/slicers/slicer3.xml" ContentType="application/vnd.ms-excel.slicer+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drawings/drawing4.xml" ContentType="application/vnd.openxmlformats-officedocument.drawing+xml"/>
  <Override PartName="/xl/slicers/slicer4.xml" ContentType="application/vnd.ms-excel.slicer+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6.xml" ContentType="application/vnd.openxmlformats-officedocument.themeOverride+xml"/>
  <Override PartName="/xl/drawings/drawing5.xml" ContentType="application/vnd.openxmlformats-officedocument.drawing+xml"/>
  <Override PartName="/xl/slicers/slicer5.xml" ContentType="application/vnd.ms-excel.slicer+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7.xml" ContentType="application/vnd.openxmlformats-officedocument.themeOverrid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8.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9.xml" ContentType="application/vnd.openxmlformats-officedocument.themeOverride+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https://pkanexcelexpert.sharepoint.com/sites/PK_AnExcelExpert_Team/PK_Team/3. Excel Tools and Templates/22. Excel Dashboards/1473. Gaming Esports Dashboard/"/>
    </mc:Choice>
  </mc:AlternateContent>
  <xr:revisionPtr revIDLastSave="409" documentId="8_{7559DF73-A2E7-48E9-9A32-94EF4767C86C}" xr6:coauthVersionLast="47" xr6:coauthVersionMax="47" xr10:uidLastSave="{FFB0B7EE-DAA6-4C7E-9115-E1D370CFC8BE}"/>
  <bookViews>
    <workbookView xWindow="-108" yWindow="-108" windowWidth="23256" windowHeight="12456" xr2:uid="{DF5E60C0-CDD5-4745-B4A4-CC564AEE6337}"/>
  </bookViews>
  <sheets>
    <sheet name="Overview" sheetId="1" r:id="rId1"/>
    <sheet name="Revenue Mix" sheetId="2" r:id="rId2"/>
    <sheet name="Audience" sheetId="3" r:id="rId3"/>
    <sheet name="Events" sheetId="4" r:id="rId4"/>
    <sheet name="Sponsors" sheetId="5" r:id="rId5"/>
    <sheet name="Data" sheetId="6" r:id="rId6"/>
    <sheet name="Support" sheetId="9" r:id="rId7"/>
  </sheets>
  <definedNames>
    <definedName name="_xlnm._FilterDatabase" localSheetId="5" hidden="1">Data!$O$4:$O$4</definedName>
    <definedName name="Slicer_Month">#N/A</definedName>
    <definedName name="Slicer_Platform">#N/A</definedName>
    <definedName name="Slicer_Player_Segment">#N/A</definedName>
    <definedName name="Slicer_Region">#N/A</definedName>
    <definedName name="Slicer_Sponsor_Tier">#N/A</definedName>
    <definedName name="Slicer_Status">#N/A</definedName>
    <definedName name="Slicer_Year">#N/A</definedName>
  </definedNames>
  <calcPr calcId="191029"/>
  <pivotCaches>
    <pivotCache cacheId="0" r:id="rId8"/>
  </pivotCaches>
  <extLst>
    <ext xmlns:x14="http://schemas.microsoft.com/office/spreadsheetml/2009/9/main" uri="{BBE1A952-AA13-448e-AADC-164F8A28A991}">
      <x14:slicerCaches>
        <x14:slicerCache r:id="rId9"/>
        <x14:slicerCache r:id="rId10"/>
        <x14:slicerCache r:id="rId11"/>
        <x14:slicerCache r:id="rId12"/>
        <x14:slicerCache r:id="rId13"/>
        <x14:slicerCache r:id="rId14"/>
        <x14:slicerCache r:id="rId1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503" i="6" l="1"/>
  <c r="AF503" i="6"/>
  <c r="AE503" i="6"/>
  <c r="AD503" i="6"/>
  <c r="AC503" i="6"/>
  <c r="AB503" i="6"/>
  <c r="AA503" i="6"/>
  <c r="Y503" i="6"/>
  <c r="X503" i="6"/>
  <c r="AG502" i="6"/>
  <c r="AF502" i="6"/>
  <c r="AE502" i="6"/>
  <c r="AD502" i="6"/>
  <c r="AC502" i="6"/>
  <c r="AB502" i="6"/>
  <c r="AA502" i="6"/>
  <c r="Y502" i="6"/>
  <c r="X502" i="6"/>
  <c r="AG501" i="6"/>
  <c r="AF501" i="6"/>
  <c r="AE501" i="6"/>
  <c r="AD501" i="6"/>
  <c r="AC501" i="6"/>
  <c r="AB501" i="6"/>
  <c r="AA501" i="6"/>
  <c r="Y501" i="6"/>
  <c r="X501" i="6"/>
  <c r="AG500" i="6"/>
  <c r="AF500" i="6"/>
  <c r="AE500" i="6"/>
  <c r="AD500" i="6"/>
  <c r="AC500" i="6"/>
  <c r="AB500" i="6"/>
  <c r="AA500" i="6"/>
  <c r="Y500" i="6"/>
  <c r="X500" i="6"/>
  <c r="AG499" i="6"/>
  <c r="AF499" i="6"/>
  <c r="AE499" i="6"/>
  <c r="AD499" i="6"/>
  <c r="AC499" i="6"/>
  <c r="AB499" i="6"/>
  <c r="AA499" i="6"/>
  <c r="Y499" i="6"/>
  <c r="X499" i="6"/>
  <c r="AG498" i="6"/>
  <c r="AF498" i="6"/>
  <c r="AE498" i="6"/>
  <c r="AD498" i="6"/>
  <c r="AC498" i="6"/>
  <c r="AB498" i="6"/>
  <c r="AA498" i="6"/>
  <c r="Y498" i="6"/>
  <c r="X498" i="6"/>
  <c r="AG497" i="6"/>
  <c r="AF497" i="6"/>
  <c r="AE497" i="6"/>
  <c r="AD497" i="6"/>
  <c r="AC497" i="6"/>
  <c r="AB497" i="6"/>
  <c r="AA497" i="6"/>
  <c r="Y497" i="6"/>
  <c r="X497" i="6"/>
  <c r="AG496" i="6"/>
  <c r="AF496" i="6"/>
  <c r="AE496" i="6"/>
  <c r="AD496" i="6"/>
  <c r="AC496" i="6"/>
  <c r="AB496" i="6"/>
  <c r="AA496" i="6"/>
  <c r="Y496" i="6"/>
  <c r="X496" i="6"/>
  <c r="AG495" i="6"/>
  <c r="AF495" i="6"/>
  <c r="AE495" i="6"/>
  <c r="AD495" i="6"/>
  <c r="AC495" i="6"/>
  <c r="AB495" i="6"/>
  <c r="AA495" i="6"/>
  <c r="Y495" i="6"/>
  <c r="X495" i="6"/>
  <c r="AG494" i="6"/>
  <c r="AF494" i="6"/>
  <c r="AE494" i="6"/>
  <c r="AD494" i="6"/>
  <c r="AC494" i="6"/>
  <c r="AB494" i="6"/>
  <c r="AA494" i="6"/>
  <c r="Y494" i="6"/>
  <c r="X494" i="6"/>
  <c r="AG493" i="6"/>
  <c r="AF493" i="6"/>
  <c r="AE493" i="6"/>
  <c r="AD493" i="6"/>
  <c r="AC493" i="6"/>
  <c r="AB493" i="6"/>
  <c r="AA493" i="6"/>
  <c r="Y493" i="6"/>
  <c r="X493" i="6"/>
  <c r="AG492" i="6"/>
  <c r="AF492" i="6"/>
  <c r="AE492" i="6"/>
  <c r="AD492" i="6"/>
  <c r="AC492" i="6"/>
  <c r="AB492" i="6"/>
  <c r="AA492" i="6"/>
  <c r="Y492" i="6"/>
  <c r="X492" i="6"/>
  <c r="AG491" i="6"/>
  <c r="AF491" i="6"/>
  <c r="AE491" i="6"/>
  <c r="AD491" i="6"/>
  <c r="AC491" i="6"/>
  <c r="AB491" i="6"/>
  <c r="AA491" i="6"/>
  <c r="Y491" i="6"/>
  <c r="X491" i="6"/>
  <c r="AG490" i="6"/>
  <c r="AF490" i="6"/>
  <c r="AE490" i="6"/>
  <c r="AD490" i="6"/>
  <c r="AC490" i="6"/>
  <c r="AB490" i="6"/>
  <c r="AA490" i="6"/>
  <c r="Y490" i="6"/>
  <c r="X490" i="6"/>
  <c r="AG489" i="6"/>
  <c r="AF489" i="6"/>
  <c r="AE489" i="6"/>
  <c r="AD489" i="6"/>
  <c r="AC489" i="6"/>
  <c r="AB489" i="6"/>
  <c r="AA489" i="6"/>
  <c r="Y489" i="6"/>
  <c r="X489" i="6"/>
  <c r="AG488" i="6"/>
  <c r="AF488" i="6"/>
  <c r="AE488" i="6"/>
  <c r="AD488" i="6"/>
  <c r="AC488" i="6"/>
  <c r="AB488" i="6"/>
  <c r="AA488" i="6"/>
  <c r="Y488" i="6"/>
  <c r="X488" i="6"/>
  <c r="AG487" i="6"/>
  <c r="AF487" i="6"/>
  <c r="AE487" i="6"/>
  <c r="AD487" i="6"/>
  <c r="AC487" i="6"/>
  <c r="AB487" i="6"/>
  <c r="AA487" i="6"/>
  <c r="Y487" i="6"/>
  <c r="X487" i="6"/>
  <c r="AG486" i="6"/>
  <c r="AF486" i="6"/>
  <c r="AE486" i="6"/>
  <c r="AD486" i="6"/>
  <c r="AC486" i="6"/>
  <c r="AB486" i="6"/>
  <c r="AA486" i="6"/>
  <c r="Y486" i="6"/>
  <c r="X486" i="6"/>
  <c r="AG485" i="6"/>
  <c r="AF485" i="6"/>
  <c r="AE485" i="6"/>
  <c r="AD485" i="6"/>
  <c r="AC485" i="6"/>
  <c r="AB485" i="6"/>
  <c r="AA485" i="6"/>
  <c r="Y485" i="6"/>
  <c r="X485" i="6"/>
  <c r="AG484" i="6"/>
  <c r="AF484" i="6"/>
  <c r="AE484" i="6"/>
  <c r="AD484" i="6"/>
  <c r="AC484" i="6"/>
  <c r="AB484" i="6"/>
  <c r="AA484" i="6"/>
  <c r="Y484" i="6"/>
  <c r="X484" i="6"/>
  <c r="AG483" i="6"/>
  <c r="AF483" i="6"/>
  <c r="AE483" i="6"/>
  <c r="AD483" i="6"/>
  <c r="AC483" i="6"/>
  <c r="AB483" i="6"/>
  <c r="AA483" i="6"/>
  <c r="Y483" i="6"/>
  <c r="X483" i="6"/>
  <c r="AG482" i="6"/>
  <c r="AF482" i="6"/>
  <c r="AE482" i="6"/>
  <c r="AD482" i="6"/>
  <c r="AC482" i="6"/>
  <c r="AB482" i="6"/>
  <c r="AA482" i="6"/>
  <c r="Y482" i="6"/>
  <c r="X482" i="6"/>
  <c r="AG481" i="6"/>
  <c r="AF481" i="6"/>
  <c r="AE481" i="6"/>
  <c r="AD481" i="6"/>
  <c r="AC481" i="6"/>
  <c r="AB481" i="6"/>
  <c r="AA481" i="6"/>
  <c r="Y481" i="6"/>
  <c r="X481" i="6"/>
  <c r="AG480" i="6"/>
  <c r="AF480" i="6"/>
  <c r="AE480" i="6"/>
  <c r="AD480" i="6"/>
  <c r="AC480" i="6"/>
  <c r="AB480" i="6"/>
  <c r="AA480" i="6"/>
  <c r="Y480" i="6"/>
  <c r="X480" i="6"/>
  <c r="AG479" i="6"/>
  <c r="AF479" i="6"/>
  <c r="AE479" i="6"/>
  <c r="AD479" i="6"/>
  <c r="AC479" i="6"/>
  <c r="AB479" i="6"/>
  <c r="AA479" i="6"/>
  <c r="Y479" i="6"/>
  <c r="X479" i="6"/>
  <c r="AG478" i="6"/>
  <c r="AF478" i="6"/>
  <c r="AE478" i="6"/>
  <c r="AD478" i="6"/>
  <c r="AC478" i="6"/>
  <c r="AB478" i="6"/>
  <c r="AA478" i="6"/>
  <c r="Y478" i="6"/>
  <c r="X478" i="6"/>
  <c r="AG477" i="6"/>
  <c r="AF477" i="6"/>
  <c r="AE477" i="6"/>
  <c r="AD477" i="6"/>
  <c r="AC477" i="6"/>
  <c r="AB477" i="6"/>
  <c r="AA477" i="6"/>
  <c r="Y477" i="6"/>
  <c r="X477" i="6"/>
  <c r="AG476" i="6"/>
  <c r="AF476" i="6"/>
  <c r="AE476" i="6"/>
  <c r="AD476" i="6"/>
  <c r="AC476" i="6"/>
  <c r="AB476" i="6"/>
  <c r="AA476" i="6"/>
  <c r="Y476" i="6"/>
  <c r="X476" i="6"/>
  <c r="AG475" i="6"/>
  <c r="AF475" i="6"/>
  <c r="AE475" i="6"/>
  <c r="AD475" i="6"/>
  <c r="AC475" i="6"/>
  <c r="AB475" i="6"/>
  <c r="AA475" i="6"/>
  <c r="Y475" i="6"/>
  <c r="X475" i="6"/>
  <c r="AG474" i="6"/>
  <c r="AF474" i="6"/>
  <c r="AE474" i="6"/>
  <c r="AD474" i="6"/>
  <c r="AC474" i="6"/>
  <c r="AB474" i="6"/>
  <c r="AA474" i="6"/>
  <c r="Y474" i="6"/>
  <c r="X474" i="6"/>
  <c r="AG473" i="6"/>
  <c r="AF473" i="6"/>
  <c r="AE473" i="6"/>
  <c r="AD473" i="6"/>
  <c r="AC473" i="6"/>
  <c r="AB473" i="6"/>
  <c r="AA473" i="6"/>
  <c r="Y473" i="6"/>
  <c r="X473" i="6"/>
  <c r="AG472" i="6"/>
  <c r="AF472" i="6"/>
  <c r="AE472" i="6"/>
  <c r="AD472" i="6"/>
  <c r="AC472" i="6"/>
  <c r="AB472" i="6"/>
  <c r="AA472" i="6"/>
  <c r="Y472" i="6"/>
  <c r="X472" i="6"/>
  <c r="AG471" i="6"/>
  <c r="AF471" i="6"/>
  <c r="AE471" i="6"/>
  <c r="AD471" i="6"/>
  <c r="AC471" i="6"/>
  <c r="AB471" i="6"/>
  <c r="AA471" i="6"/>
  <c r="Y471" i="6"/>
  <c r="X471" i="6"/>
  <c r="AG470" i="6"/>
  <c r="AF470" i="6"/>
  <c r="AE470" i="6"/>
  <c r="AD470" i="6"/>
  <c r="AC470" i="6"/>
  <c r="AB470" i="6"/>
  <c r="AA470" i="6"/>
  <c r="Y470" i="6"/>
  <c r="X470" i="6"/>
  <c r="AG469" i="6"/>
  <c r="AF469" i="6"/>
  <c r="AE469" i="6"/>
  <c r="AD469" i="6"/>
  <c r="AC469" i="6"/>
  <c r="AB469" i="6"/>
  <c r="AA469" i="6"/>
  <c r="Y469" i="6"/>
  <c r="X469" i="6"/>
  <c r="AG468" i="6"/>
  <c r="AF468" i="6"/>
  <c r="AE468" i="6"/>
  <c r="AD468" i="6"/>
  <c r="AC468" i="6"/>
  <c r="AB468" i="6"/>
  <c r="AA468" i="6"/>
  <c r="Y468" i="6"/>
  <c r="X468" i="6"/>
  <c r="AG467" i="6"/>
  <c r="AF467" i="6"/>
  <c r="AE467" i="6"/>
  <c r="AD467" i="6"/>
  <c r="AC467" i="6"/>
  <c r="AB467" i="6"/>
  <c r="AA467" i="6"/>
  <c r="Y467" i="6"/>
  <c r="X467" i="6"/>
  <c r="AG466" i="6"/>
  <c r="AF466" i="6"/>
  <c r="AE466" i="6"/>
  <c r="AD466" i="6"/>
  <c r="AC466" i="6"/>
  <c r="AB466" i="6"/>
  <c r="AA466" i="6"/>
  <c r="Y466" i="6"/>
  <c r="X466" i="6"/>
  <c r="AG465" i="6"/>
  <c r="AF465" i="6"/>
  <c r="AE465" i="6"/>
  <c r="AD465" i="6"/>
  <c r="AC465" i="6"/>
  <c r="AB465" i="6"/>
  <c r="AA465" i="6"/>
  <c r="Y465" i="6"/>
  <c r="X465" i="6"/>
  <c r="AG464" i="6"/>
  <c r="AF464" i="6"/>
  <c r="AE464" i="6"/>
  <c r="AD464" i="6"/>
  <c r="AC464" i="6"/>
  <c r="AB464" i="6"/>
  <c r="AA464" i="6"/>
  <c r="Y464" i="6"/>
  <c r="X464" i="6"/>
  <c r="AG463" i="6"/>
  <c r="AF463" i="6"/>
  <c r="AE463" i="6"/>
  <c r="AD463" i="6"/>
  <c r="AC463" i="6"/>
  <c r="AB463" i="6"/>
  <c r="AA463" i="6"/>
  <c r="Y463" i="6"/>
  <c r="X463" i="6"/>
  <c r="AG462" i="6"/>
  <c r="AF462" i="6"/>
  <c r="AE462" i="6"/>
  <c r="AD462" i="6"/>
  <c r="AC462" i="6"/>
  <c r="AB462" i="6"/>
  <c r="AA462" i="6"/>
  <c r="Y462" i="6"/>
  <c r="X462" i="6"/>
  <c r="AG461" i="6"/>
  <c r="AF461" i="6"/>
  <c r="AE461" i="6"/>
  <c r="AD461" i="6"/>
  <c r="AC461" i="6"/>
  <c r="AB461" i="6"/>
  <c r="AA461" i="6"/>
  <c r="Y461" i="6"/>
  <c r="X461" i="6"/>
  <c r="AG460" i="6"/>
  <c r="AF460" i="6"/>
  <c r="AE460" i="6"/>
  <c r="AD460" i="6"/>
  <c r="AC460" i="6"/>
  <c r="AB460" i="6"/>
  <c r="AA460" i="6"/>
  <c r="Y460" i="6"/>
  <c r="X460" i="6"/>
  <c r="AG459" i="6"/>
  <c r="AF459" i="6"/>
  <c r="AE459" i="6"/>
  <c r="AD459" i="6"/>
  <c r="AC459" i="6"/>
  <c r="AB459" i="6"/>
  <c r="AA459" i="6"/>
  <c r="Y459" i="6"/>
  <c r="X459" i="6"/>
  <c r="AG458" i="6"/>
  <c r="AF458" i="6"/>
  <c r="AE458" i="6"/>
  <c r="AD458" i="6"/>
  <c r="AC458" i="6"/>
  <c r="AB458" i="6"/>
  <c r="AA458" i="6"/>
  <c r="Y458" i="6"/>
  <c r="X458" i="6"/>
  <c r="AG457" i="6"/>
  <c r="AF457" i="6"/>
  <c r="AE457" i="6"/>
  <c r="AD457" i="6"/>
  <c r="AC457" i="6"/>
  <c r="AB457" i="6"/>
  <c r="AA457" i="6"/>
  <c r="Y457" i="6"/>
  <c r="X457" i="6"/>
  <c r="AG456" i="6"/>
  <c r="AF456" i="6"/>
  <c r="AE456" i="6"/>
  <c r="AD456" i="6"/>
  <c r="AC456" i="6"/>
  <c r="AB456" i="6"/>
  <c r="AA456" i="6"/>
  <c r="Y456" i="6"/>
  <c r="X456" i="6"/>
  <c r="AG455" i="6"/>
  <c r="AF455" i="6"/>
  <c r="AE455" i="6"/>
  <c r="AD455" i="6"/>
  <c r="AC455" i="6"/>
  <c r="AB455" i="6"/>
  <c r="AA455" i="6"/>
  <c r="Y455" i="6"/>
  <c r="X455" i="6"/>
  <c r="AG454" i="6"/>
  <c r="AF454" i="6"/>
  <c r="AE454" i="6"/>
  <c r="AD454" i="6"/>
  <c r="AC454" i="6"/>
  <c r="AB454" i="6"/>
  <c r="AA454" i="6"/>
  <c r="Y454" i="6"/>
  <c r="X454" i="6"/>
  <c r="AG453" i="6"/>
  <c r="AF453" i="6"/>
  <c r="AE453" i="6"/>
  <c r="AD453" i="6"/>
  <c r="AC453" i="6"/>
  <c r="AB453" i="6"/>
  <c r="AA453" i="6"/>
  <c r="Y453" i="6"/>
  <c r="X453" i="6"/>
  <c r="AG452" i="6"/>
  <c r="AF452" i="6"/>
  <c r="AE452" i="6"/>
  <c r="AD452" i="6"/>
  <c r="AC452" i="6"/>
  <c r="AB452" i="6"/>
  <c r="AA452" i="6"/>
  <c r="Y452" i="6"/>
  <c r="X452" i="6"/>
  <c r="AG451" i="6"/>
  <c r="AF451" i="6"/>
  <c r="AE451" i="6"/>
  <c r="AD451" i="6"/>
  <c r="AC451" i="6"/>
  <c r="AB451" i="6"/>
  <c r="AA451" i="6"/>
  <c r="Y451" i="6"/>
  <c r="X451" i="6"/>
  <c r="AG450" i="6"/>
  <c r="AF450" i="6"/>
  <c r="AE450" i="6"/>
  <c r="AD450" i="6"/>
  <c r="AC450" i="6"/>
  <c r="AB450" i="6"/>
  <c r="AA450" i="6"/>
  <c r="Y450" i="6"/>
  <c r="X450" i="6"/>
  <c r="AG449" i="6"/>
  <c r="AF449" i="6"/>
  <c r="AE449" i="6"/>
  <c r="AD449" i="6"/>
  <c r="AC449" i="6"/>
  <c r="AB449" i="6"/>
  <c r="AA449" i="6"/>
  <c r="Y449" i="6"/>
  <c r="X449" i="6"/>
  <c r="AG448" i="6"/>
  <c r="AF448" i="6"/>
  <c r="AE448" i="6"/>
  <c r="AD448" i="6"/>
  <c r="AC448" i="6"/>
  <c r="AB448" i="6"/>
  <c r="AA448" i="6"/>
  <c r="Y448" i="6"/>
  <c r="X448" i="6"/>
  <c r="AG447" i="6"/>
  <c r="AF447" i="6"/>
  <c r="AE447" i="6"/>
  <c r="AD447" i="6"/>
  <c r="AC447" i="6"/>
  <c r="AB447" i="6"/>
  <c r="AA447" i="6"/>
  <c r="Y447" i="6"/>
  <c r="X447" i="6"/>
  <c r="AG446" i="6"/>
  <c r="AF446" i="6"/>
  <c r="AE446" i="6"/>
  <c r="AD446" i="6"/>
  <c r="AC446" i="6"/>
  <c r="AB446" i="6"/>
  <c r="AA446" i="6"/>
  <c r="Y446" i="6"/>
  <c r="X446" i="6"/>
  <c r="AG445" i="6"/>
  <c r="AF445" i="6"/>
  <c r="AE445" i="6"/>
  <c r="AD445" i="6"/>
  <c r="AC445" i="6"/>
  <c r="AB445" i="6"/>
  <c r="AA445" i="6"/>
  <c r="Y445" i="6"/>
  <c r="X445" i="6"/>
  <c r="AG444" i="6"/>
  <c r="AF444" i="6"/>
  <c r="AE444" i="6"/>
  <c r="AD444" i="6"/>
  <c r="AC444" i="6"/>
  <c r="AB444" i="6"/>
  <c r="AA444" i="6"/>
  <c r="Y444" i="6"/>
  <c r="X444" i="6"/>
  <c r="AG443" i="6"/>
  <c r="AF443" i="6"/>
  <c r="AE443" i="6"/>
  <c r="AD443" i="6"/>
  <c r="AC443" i="6"/>
  <c r="AB443" i="6"/>
  <c r="AA443" i="6"/>
  <c r="Y443" i="6"/>
  <c r="X443" i="6"/>
  <c r="AG442" i="6"/>
  <c r="AF442" i="6"/>
  <c r="AE442" i="6"/>
  <c r="AD442" i="6"/>
  <c r="AC442" i="6"/>
  <c r="AB442" i="6"/>
  <c r="AA442" i="6"/>
  <c r="Y442" i="6"/>
  <c r="X442" i="6"/>
  <c r="AG441" i="6"/>
  <c r="AF441" i="6"/>
  <c r="AE441" i="6"/>
  <c r="AD441" i="6"/>
  <c r="AC441" i="6"/>
  <c r="AB441" i="6"/>
  <c r="AA441" i="6"/>
  <c r="Y441" i="6"/>
  <c r="X441" i="6"/>
  <c r="AG440" i="6"/>
  <c r="AF440" i="6"/>
  <c r="AE440" i="6"/>
  <c r="AD440" i="6"/>
  <c r="AC440" i="6"/>
  <c r="AB440" i="6"/>
  <c r="AA440" i="6"/>
  <c r="Y440" i="6"/>
  <c r="X440" i="6"/>
  <c r="AG439" i="6"/>
  <c r="AF439" i="6"/>
  <c r="AE439" i="6"/>
  <c r="AD439" i="6"/>
  <c r="AC439" i="6"/>
  <c r="AB439" i="6"/>
  <c r="AA439" i="6"/>
  <c r="Y439" i="6"/>
  <c r="X439" i="6"/>
  <c r="AG438" i="6"/>
  <c r="AF438" i="6"/>
  <c r="AE438" i="6"/>
  <c r="AD438" i="6"/>
  <c r="AC438" i="6"/>
  <c r="AB438" i="6"/>
  <c r="AA438" i="6"/>
  <c r="Y438" i="6"/>
  <c r="X438" i="6"/>
  <c r="AG437" i="6"/>
  <c r="AF437" i="6"/>
  <c r="AE437" i="6"/>
  <c r="AD437" i="6"/>
  <c r="AC437" i="6"/>
  <c r="AB437" i="6"/>
  <c r="AA437" i="6"/>
  <c r="Y437" i="6"/>
  <c r="X437" i="6"/>
  <c r="AG436" i="6"/>
  <c r="AF436" i="6"/>
  <c r="AE436" i="6"/>
  <c r="AD436" i="6"/>
  <c r="AC436" i="6"/>
  <c r="AB436" i="6"/>
  <c r="AA436" i="6"/>
  <c r="Y436" i="6"/>
  <c r="X436" i="6"/>
  <c r="AG435" i="6"/>
  <c r="AF435" i="6"/>
  <c r="AE435" i="6"/>
  <c r="AD435" i="6"/>
  <c r="AC435" i="6"/>
  <c r="AB435" i="6"/>
  <c r="AA435" i="6"/>
  <c r="Y435" i="6"/>
  <c r="X435" i="6"/>
  <c r="AG434" i="6"/>
  <c r="AF434" i="6"/>
  <c r="AE434" i="6"/>
  <c r="AD434" i="6"/>
  <c r="AC434" i="6"/>
  <c r="AB434" i="6"/>
  <c r="AA434" i="6"/>
  <c r="Y434" i="6"/>
  <c r="X434" i="6"/>
  <c r="AG433" i="6"/>
  <c r="AF433" i="6"/>
  <c r="AE433" i="6"/>
  <c r="AD433" i="6"/>
  <c r="AC433" i="6"/>
  <c r="AB433" i="6"/>
  <c r="AA433" i="6"/>
  <c r="Y433" i="6"/>
  <c r="X433" i="6"/>
  <c r="AG432" i="6"/>
  <c r="AF432" i="6"/>
  <c r="AE432" i="6"/>
  <c r="AD432" i="6"/>
  <c r="AC432" i="6"/>
  <c r="AB432" i="6"/>
  <c r="AA432" i="6"/>
  <c r="Y432" i="6"/>
  <c r="X432" i="6"/>
  <c r="AG431" i="6"/>
  <c r="AF431" i="6"/>
  <c r="AE431" i="6"/>
  <c r="AD431" i="6"/>
  <c r="AC431" i="6"/>
  <c r="AB431" i="6"/>
  <c r="AA431" i="6"/>
  <c r="Y431" i="6"/>
  <c r="X431" i="6"/>
  <c r="AG430" i="6"/>
  <c r="AF430" i="6"/>
  <c r="AE430" i="6"/>
  <c r="AD430" i="6"/>
  <c r="AC430" i="6"/>
  <c r="AB430" i="6"/>
  <c r="AA430" i="6"/>
  <c r="Y430" i="6"/>
  <c r="X430" i="6"/>
  <c r="AG429" i="6"/>
  <c r="AF429" i="6"/>
  <c r="AE429" i="6"/>
  <c r="AD429" i="6"/>
  <c r="AC429" i="6"/>
  <c r="AB429" i="6"/>
  <c r="AA429" i="6"/>
  <c r="Y429" i="6"/>
  <c r="X429" i="6"/>
  <c r="AG428" i="6"/>
  <c r="AF428" i="6"/>
  <c r="AE428" i="6"/>
  <c r="AD428" i="6"/>
  <c r="AC428" i="6"/>
  <c r="AB428" i="6"/>
  <c r="AA428" i="6"/>
  <c r="Y428" i="6"/>
  <c r="X428" i="6"/>
  <c r="AG427" i="6"/>
  <c r="AF427" i="6"/>
  <c r="AE427" i="6"/>
  <c r="AD427" i="6"/>
  <c r="AC427" i="6"/>
  <c r="AB427" i="6"/>
  <c r="AA427" i="6"/>
  <c r="Y427" i="6"/>
  <c r="X427" i="6"/>
  <c r="AG426" i="6"/>
  <c r="AF426" i="6"/>
  <c r="AE426" i="6"/>
  <c r="AD426" i="6"/>
  <c r="AC426" i="6"/>
  <c r="AB426" i="6"/>
  <c r="AA426" i="6"/>
  <c r="Y426" i="6"/>
  <c r="X426" i="6"/>
  <c r="AG425" i="6"/>
  <c r="AF425" i="6"/>
  <c r="AE425" i="6"/>
  <c r="AD425" i="6"/>
  <c r="AC425" i="6"/>
  <c r="AB425" i="6"/>
  <c r="AA425" i="6"/>
  <c r="Y425" i="6"/>
  <c r="X425" i="6"/>
  <c r="AG424" i="6"/>
  <c r="AF424" i="6"/>
  <c r="AE424" i="6"/>
  <c r="AD424" i="6"/>
  <c r="AC424" i="6"/>
  <c r="AB424" i="6"/>
  <c r="AA424" i="6"/>
  <c r="Y424" i="6"/>
  <c r="X424" i="6"/>
  <c r="AG423" i="6"/>
  <c r="AF423" i="6"/>
  <c r="AE423" i="6"/>
  <c r="AD423" i="6"/>
  <c r="AC423" i="6"/>
  <c r="AB423" i="6"/>
  <c r="AA423" i="6"/>
  <c r="Y423" i="6"/>
  <c r="X423" i="6"/>
  <c r="AG422" i="6"/>
  <c r="AF422" i="6"/>
  <c r="AE422" i="6"/>
  <c r="AD422" i="6"/>
  <c r="AC422" i="6"/>
  <c r="AB422" i="6"/>
  <c r="AA422" i="6"/>
  <c r="Y422" i="6"/>
  <c r="X422" i="6"/>
  <c r="AG421" i="6"/>
  <c r="AF421" i="6"/>
  <c r="AE421" i="6"/>
  <c r="AD421" i="6"/>
  <c r="AC421" i="6"/>
  <c r="AB421" i="6"/>
  <c r="AA421" i="6"/>
  <c r="Y421" i="6"/>
  <c r="X421" i="6"/>
  <c r="AG420" i="6"/>
  <c r="AF420" i="6"/>
  <c r="AE420" i="6"/>
  <c r="AD420" i="6"/>
  <c r="AC420" i="6"/>
  <c r="AB420" i="6"/>
  <c r="AA420" i="6"/>
  <c r="Y420" i="6"/>
  <c r="X420" i="6"/>
  <c r="AG419" i="6"/>
  <c r="AF419" i="6"/>
  <c r="AE419" i="6"/>
  <c r="AD419" i="6"/>
  <c r="AC419" i="6"/>
  <c r="AB419" i="6"/>
  <c r="AA419" i="6"/>
  <c r="Y419" i="6"/>
  <c r="X419" i="6"/>
  <c r="AG418" i="6"/>
  <c r="AF418" i="6"/>
  <c r="AE418" i="6"/>
  <c r="AD418" i="6"/>
  <c r="AC418" i="6"/>
  <c r="AB418" i="6"/>
  <c r="AA418" i="6"/>
  <c r="Y418" i="6"/>
  <c r="X418" i="6"/>
  <c r="AG417" i="6"/>
  <c r="AF417" i="6"/>
  <c r="AE417" i="6"/>
  <c r="AD417" i="6"/>
  <c r="AC417" i="6"/>
  <c r="AB417" i="6"/>
  <c r="AA417" i="6"/>
  <c r="Y417" i="6"/>
  <c r="X417" i="6"/>
  <c r="AG416" i="6"/>
  <c r="AF416" i="6"/>
  <c r="AE416" i="6"/>
  <c r="AD416" i="6"/>
  <c r="AC416" i="6"/>
  <c r="AB416" i="6"/>
  <c r="AA416" i="6"/>
  <c r="Y416" i="6"/>
  <c r="X416" i="6"/>
  <c r="AG415" i="6"/>
  <c r="AF415" i="6"/>
  <c r="AE415" i="6"/>
  <c r="AD415" i="6"/>
  <c r="AC415" i="6"/>
  <c r="AB415" i="6"/>
  <c r="AA415" i="6"/>
  <c r="Y415" i="6"/>
  <c r="X415" i="6"/>
  <c r="AG414" i="6"/>
  <c r="AF414" i="6"/>
  <c r="AE414" i="6"/>
  <c r="AD414" i="6"/>
  <c r="AC414" i="6"/>
  <c r="AB414" i="6"/>
  <c r="AA414" i="6"/>
  <c r="Y414" i="6"/>
  <c r="X414" i="6"/>
  <c r="AG413" i="6"/>
  <c r="AF413" i="6"/>
  <c r="AE413" i="6"/>
  <c r="AD413" i="6"/>
  <c r="AC413" i="6"/>
  <c r="AB413" i="6"/>
  <c r="AA413" i="6"/>
  <c r="Y413" i="6"/>
  <c r="X413" i="6"/>
  <c r="AG412" i="6"/>
  <c r="AF412" i="6"/>
  <c r="AE412" i="6"/>
  <c r="AD412" i="6"/>
  <c r="AC412" i="6"/>
  <c r="AB412" i="6"/>
  <c r="AA412" i="6"/>
  <c r="Y412" i="6"/>
  <c r="X412" i="6"/>
  <c r="AG411" i="6"/>
  <c r="AF411" i="6"/>
  <c r="AE411" i="6"/>
  <c r="AD411" i="6"/>
  <c r="AC411" i="6"/>
  <c r="AB411" i="6"/>
  <c r="AA411" i="6"/>
  <c r="Y411" i="6"/>
  <c r="X411" i="6"/>
  <c r="AG410" i="6"/>
  <c r="AF410" i="6"/>
  <c r="AE410" i="6"/>
  <c r="AD410" i="6"/>
  <c r="AC410" i="6"/>
  <c r="AB410" i="6"/>
  <c r="AA410" i="6"/>
  <c r="Y410" i="6"/>
  <c r="X410" i="6"/>
  <c r="AG409" i="6"/>
  <c r="AF409" i="6"/>
  <c r="AE409" i="6"/>
  <c r="AD409" i="6"/>
  <c r="AC409" i="6"/>
  <c r="AB409" i="6"/>
  <c r="AA409" i="6"/>
  <c r="Y409" i="6"/>
  <c r="X409" i="6"/>
  <c r="AG408" i="6"/>
  <c r="AF408" i="6"/>
  <c r="AE408" i="6"/>
  <c r="AD408" i="6"/>
  <c r="AC408" i="6"/>
  <c r="AB408" i="6"/>
  <c r="AA408" i="6"/>
  <c r="Y408" i="6"/>
  <c r="X408" i="6"/>
  <c r="AG407" i="6"/>
  <c r="AF407" i="6"/>
  <c r="AE407" i="6"/>
  <c r="AD407" i="6"/>
  <c r="AC407" i="6"/>
  <c r="AB407" i="6"/>
  <c r="AA407" i="6"/>
  <c r="Y407" i="6"/>
  <c r="X407" i="6"/>
  <c r="AG406" i="6"/>
  <c r="AF406" i="6"/>
  <c r="AE406" i="6"/>
  <c r="AD406" i="6"/>
  <c r="AC406" i="6"/>
  <c r="AB406" i="6"/>
  <c r="AA406" i="6"/>
  <c r="Y406" i="6"/>
  <c r="X406" i="6"/>
  <c r="AG405" i="6"/>
  <c r="AF405" i="6"/>
  <c r="AE405" i="6"/>
  <c r="AD405" i="6"/>
  <c r="AC405" i="6"/>
  <c r="AB405" i="6"/>
  <c r="AA405" i="6"/>
  <c r="Y405" i="6"/>
  <c r="X405" i="6"/>
  <c r="AG404" i="6"/>
  <c r="AF404" i="6"/>
  <c r="AE404" i="6"/>
  <c r="AD404" i="6"/>
  <c r="AC404" i="6"/>
  <c r="AB404" i="6"/>
  <c r="AA404" i="6"/>
  <c r="Y404" i="6"/>
  <c r="X404" i="6"/>
  <c r="AG403" i="6"/>
  <c r="AF403" i="6"/>
  <c r="AE403" i="6"/>
  <c r="AD403" i="6"/>
  <c r="AC403" i="6"/>
  <c r="AB403" i="6"/>
  <c r="AA403" i="6"/>
  <c r="Y403" i="6"/>
  <c r="X403" i="6"/>
  <c r="AG402" i="6"/>
  <c r="AF402" i="6"/>
  <c r="AE402" i="6"/>
  <c r="AD402" i="6"/>
  <c r="AC402" i="6"/>
  <c r="AB402" i="6"/>
  <c r="AA402" i="6"/>
  <c r="Y402" i="6"/>
  <c r="X402" i="6"/>
  <c r="AG401" i="6"/>
  <c r="AF401" i="6"/>
  <c r="AE401" i="6"/>
  <c r="AD401" i="6"/>
  <c r="AC401" i="6"/>
  <c r="AB401" i="6"/>
  <c r="AA401" i="6"/>
  <c r="Y401" i="6"/>
  <c r="X401" i="6"/>
  <c r="AG400" i="6"/>
  <c r="AF400" i="6"/>
  <c r="AE400" i="6"/>
  <c r="AD400" i="6"/>
  <c r="AC400" i="6"/>
  <c r="AB400" i="6"/>
  <c r="AA400" i="6"/>
  <c r="Y400" i="6"/>
  <c r="X400" i="6"/>
  <c r="AG399" i="6"/>
  <c r="AF399" i="6"/>
  <c r="AE399" i="6"/>
  <c r="AD399" i="6"/>
  <c r="AC399" i="6"/>
  <c r="AB399" i="6"/>
  <c r="AA399" i="6"/>
  <c r="Y399" i="6"/>
  <c r="X399" i="6"/>
  <c r="AG398" i="6"/>
  <c r="AF398" i="6"/>
  <c r="AE398" i="6"/>
  <c r="AD398" i="6"/>
  <c r="AC398" i="6"/>
  <c r="AB398" i="6"/>
  <c r="AA398" i="6"/>
  <c r="Y398" i="6"/>
  <c r="X398" i="6"/>
  <c r="AG397" i="6"/>
  <c r="AF397" i="6"/>
  <c r="AE397" i="6"/>
  <c r="AD397" i="6"/>
  <c r="AC397" i="6"/>
  <c r="AB397" i="6"/>
  <c r="AA397" i="6"/>
  <c r="Y397" i="6"/>
  <c r="X397" i="6"/>
  <c r="AG396" i="6"/>
  <c r="AF396" i="6"/>
  <c r="AE396" i="6"/>
  <c r="AD396" i="6"/>
  <c r="AC396" i="6"/>
  <c r="AB396" i="6"/>
  <c r="AA396" i="6"/>
  <c r="Y396" i="6"/>
  <c r="X396" i="6"/>
  <c r="AG395" i="6"/>
  <c r="AF395" i="6"/>
  <c r="AE395" i="6"/>
  <c r="AD395" i="6"/>
  <c r="AC395" i="6"/>
  <c r="AB395" i="6"/>
  <c r="AA395" i="6"/>
  <c r="Y395" i="6"/>
  <c r="X395" i="6"/>
  <c r="AG394" i="6"/>
  <c r="AF394" i="6"/>
  <c r="AE394" i="6"/>
  <c r="AD394" i="6"/>
  <c r="AC394" i="6"/>
  <c r="AB394" i="6"/>
  <c r="AA394" i="6"/>
  <c r="Y394" i="6"/>
  <c r="X394" i="6"/>
  <c r="AG393" i="6"/>
  <c r="AF393" i="6"/>
  <c r="AE393" i="6"/>
  <c r="AD393" i="6"/>
  <c r="AC393" i="6"/>
  <c r="AB393" i="6"/>
  <c r="AA393" i="6"/>
  <c r="Y393" i="6"/>
  <c r="X393" i="6"/>
  <c r="AG392" i="6"/>
  <c r="AF392" i="6"/>
  <c r="AE392" i="6"/>
  <c r="AD392" i="6"/>
  <c r="AC392" i="6"/>
  <c r="AB392" i="6"/>
  <c r="AA392" i="6"/>
  <c r="Y392" i="6"/>
  <c r="X392" i="6"/>
  <c r="AG391" i="6"/>
  <c r="AF391" i="6"/>
  <c r="AE391" i="6"/>
  <c r="AD391" i="6"/>
  <c r="AC391" i="6"/>
  <c r="AB391" i="6"/>
  <c r="AA391" i="6"/>
  <c r="Y391" i="6"/>
  <c r="X391" i="6"/>
  <c r="AG390" i="6"/>
  <c r="AF390" i="6"/>
  <c r="AE390" i="6"/>
  <c r="AD390" i="6"/>
  <c r="AC390" i="6"/>
  <c r="AB390" i="6"/>
  <c r="AA390" i="6"/>
  <c r="Y390" i="6"/>
  <c r="X390" i="6"/>
  <c r="AG389" i="6"/>
  <c r="AF389" i="6"/>
  <c r="AE389" i="6"/>
  <c r="AD389" i="6"/>
  <c r="AC389" i="6"/>
  <c r="AB389" i="6"/>
  <c r="AA389" i="6"/>
  <c r="Y389" i="6"/>
  <c r="X389" i="6"/>
  <c r="AG388" i="6"/>
  <c r="AF388" i="6"/>
  <c r="AE388" i="6"/>
  <c r="AD388" i="6"/>
  <c r="AC388" i="6"/>
  <c r="AB388" i="6"/>
  <c r="AA388" i="6"/>
  <c r="Y388" i="6"/>
  <c r="X388" i="6"/>
  <c r="AG387" i="6"/>
  <c r="AF387" i="6"/>
  <c r="AE387" i="6"/>
  <c r="AD387" i="6"/>
  <c r="AC387" i="6"/>
  <c r="AB387" i="6"/>
  <c r="AA387" i="6"/>
  <c r="Y387" i="6"/>
  <c r="X387" i="6"/>
  <c r="AG386" i="6"/>
  <c r="AF386" i="6"/>
  <c r="AE386" i="6"/>
  <c r="AD386" i="6"/>
  <c r="AC386" i="6"/>
  <c r="AB386" i="6"/>
  <c r="AA386" i="6"/>
  <c r="Y386" i="6"/>
  <c r="X386" i="6"/>
  <c r="AG385" i="6"/>
  <c r="AF385" i="6"/>
  <c r="AE385" i="6"/>
  <c r="AD385" i="6"/>
  <c r="AC385" i="6"/>
  <c r="AB385" i="6"/>
  <c r="AA385" i="6"/>
  <c r="Y385" i="6"/>
  <c r="X385" i="6"/>
  <c r="AG384" i="6"/>
  <c r="AF384" i="6"/>
  <c r="AE384" i="6"/>
  <c r="AD384" i="6"/>
  <c r="AC384" i="6"/>
  <c r="AB384" i="6"/>
  <c r="AA384" i="6"/>
  <c r="Y384" i="6"/>
  <c r="X384" i="6"/>
  <c r="AG383" i="6"/>
  <c r="AF383" i="6"/>
  <c r="AE383" i="6"/>
  <c r="AD383" i="6"/>
  <c r="AC383" i="6"/>
  <c r="AB383" i="6"/>
  <c r="AA383" i="6"/>
  <c r="Y383" i="6"/>
  <c r="X383" i="6"/>
  <c r="AG382" i="6"/>
  <c r="AF382" i="6"/>
  <c r="AE382" i="6"/>
  <c r="AD382" i="6"/>
  <c r="AC382" i="6"/>
  <c r="AB382" i="6"/>
  <c r="AA382" i="6"/>
  <c r="Y382" i="6"/>
  <c r="X382" i="6"/>
  <c r="AG381" i="6"/>
  <c r="AF381" i="6"/>
  <c r="AE381" i="6"/>
  <c r="AD381" i="6"/>
  <c r="AC381" i="6"/>
  <c r="AB381" i="6"/>
  <c r="AA381" i="6"/>
  <c r="Y381" i="6"/>
  <c r="X381" i="6"/>
  <c r="AG380" i="6"/>
  <c r="AF380" i="6"/>
  <c r="AE380" i="6"/>
  <c r="AD380" i="6"/>
  <c r="AC380" i="6"/>
  <c r="AB380" i="6"/>
  <c r="AA380" i="6"/>
  <c r="Y380" i="6"/>
  <c r="X380" i="6"/>
  <c r="AG379" i="6"/>
  <c r="AF379" i="6"/>
  <c r="AE379" i="6"/>
  <c r="AD379" i="6"/>
  <c r="AC379" i="6"/>
  <c r="AB379" i="6"/>
  <c r="AA379" i="6"/>
  <c r="Y379" i="6"/>
  <c r="X379" i="6"/>
  <c r="AG378" i="6"/>
  <c r="AF378" i="6"/>
  <c r="AE378" i="6"/>
  <c r="AD378" i="6"/>
  <c r="AC378" i="6"/>
  <c r="AB378" i="6"/>
  <c r="AA378" i="6"/>
  <c r="Y378" i="6"/>
  <c r="X378" i="6"/>
  <c r="AG377" i="6"/>
  <c r="AF377" i="6"/>
  <c r="AE377" i="6"/>
  <c r="AD377" i="6"/>
  <c r="AC377" i="6"/>
  <c r="AB377" i="6"/>
  <c r="AA377" i="6"/>
  <c r="Y377" i="6"/>
  <c r="X377" i="6"/>
  <c r="AG376" i="6"/>
  <c r="AF376" i="6"/>
  <c r="AE376" i="6"/>
  <c r="AD376" i="6"/>
  <c r="AC376" i="6"/>
  <c r="AB376" i="6"/>
  <c r="AA376" i="6"/>
  <c r="Y376" i="6"/>
  <c r="X376" i="6"/>
  <c r="AG375" i="6"/>
  <c r="AF375" i="6"/>
  <c r="AE375" i="6"/>
  <c r="AD375" i="6"/>
  <c r="AC375" i="6"/>
  <c r="AB375" i="6"/>
  <c r="AA375" i="6"/>
  <c r="Y375" i="6"/>
  <c r="X375" i="6"/>
  <c r="AG374" i="6"/>
  <c r="AF374" i="6"/>
  <c r="AE374" i="6"/>
  <c r="AD374" i="6"/>
  <c r="AC374" i="6"/>
  <c r="AB374" i="6"/>
  <c r="AA374" i="6"/>
  <c r="Y374" i="6"/>
  <c r="X374" i="6"/>
  <c r="AG373" i="6"/>
  <c r="AF373" i="6"/>
  <c r="AE373" i="6"/>
  <c r="AD373" i="6"/>
  <c r="AC373" i="6"/>
  <c r="AB373" i="6"/>
  <c r="AA373" i="6"/>
  <c r="Y373" i="6"/>
  <c r="X373" i="6"/>
  <c r="AG372" i="6"/>
  <c r="AF372" i="6"/>
  <c r="AE372" i="6"/>
  <c r="AD372" i="6"/>
  <c r="AC372" i="6"/>
  <c r="AB372" i="6"/>
  <c r="AA372" i="6"/>
  <c r="Y372" i="6"/>
  <c r="X372" i="6"/>
  <c r="AG371" i="6"/>
  <c r="AF371" i="6"/>
  <c r="AE371" i="6"/>
  <c r="AD371" i="6"/>
  <c r="AC371" i="6"/>
  <c r="AB371" i="6"/>
  <c r="AA371" i="6"/>
  <c r="Y371" i="6"/>
  <c r="X371" i="6"/>
  <c r="AG370" i="6"/>
  <c r="AF370" i="6"/>
  <c r="AE370" i="6"/>
  <c r="AD370" i="6"/>
  <c r="AC370" i="6"/>
  <c r="AB370" i="6"/>
  <c r="AA370" i="6"/>
  <c r="Y370" i="6"/>
  <c r="X370" i="6"/>
  <c r="AG369" i="6"/>
  <c r="AF369" i="6"/>
  <c r="AE369" i="6"/>
  <c r="AD369" i="6"/>
  <c r="AC369" i="6"/>
  <c r="AB369" i="6"/>
  <c r="AA369" i="6"/>
  <c r="Y369" i="6"/>
  <c r="X369" i="6"/>
  <c r="AG368" i="6"/>
  <c r="AF368" i="6"/>
  <c r="AE368" i="6"/>
  <c r="AD368" i="6"/>
  <c r="AC368" i="6"/>
  <c r="AB368" i="6"/>
  <c r="AA368" i="6"/>
  <c r="Y368" i="6"/>
  <c r="X368" i="6"/>
  <c r="AG367" i="6"/>
  <c r="AF367" i="6"/>
  <c r="AE367" i="6"/>
  <c r="AD367" i="6"/>
  <c r="AC367" i="6"/>
  <c r="AB367" i="6"/>
  <c r="AA367" i="6"/>
  <c r="Y367" i="6"/>
  <c r="X367" i="6"/>
  <c r="AG366" i="6"/>
  <c r="AF366" i="6"/>
  <c r="AE366" i="6"/>
  <c r="AD366" i="6"/>
  <c r="AC366" i="6"/>
  <c r="AB366" i="6"/>
  <c r="AA366" i="6"/>
  <c r="Y366" i="6"/>
  <c r="X366" i="6"/>
  <c r="AG365" i="6"/>
  <c r="AF365" i="6"/>
  <c r="AE365" i="6"/>
  <c r="AD365" i="6"/>
  <c r="AC365" i="6"/>
  <c r="AB365" i="6"/>
  <c r="AA365" i="6"/>
  <c r="Y365" i="6"/>
  <c r="X365" i="6"/>
  <c r="AG364" i="6"/>
  <c r="AF364" i="6"/>
  <c r="AE364" i="6"/>
  <c r="AD364" i="6"/>
  <c r="AC364" i="6"/>
  <c r="AB364" i="6"/>
  <c r="AA364" i="6"/>
  <c r="Y364" i="6"/>
  <c r="X364" i="6"/>
  <c r="AG363" i="6"/>
  <c r="AF363" i="6"/>
  <c r="AE363" i="6"/>
  <c r="AD363" i="6"/>
  <c r="AC363" i="6"/>
  <c r="AB363" i="6"/>
  <c r="AA363" i="6"/>
  <c r="Y363" i="6"/>
  <c r="X363" i="6"/>
  <c r="AG362" i="6"/>
  <c r="AF362" i="6"/>
  <c r="AE362" i="6"/>
  <c r="AD362" i="6"/>
  <c r="AC362" i="6"/>
  <c r="AB362" i="6"/>
  <c r="AA362" i="6"/>
  <c r="Y362" i="6"/>
  <c r="X362" i="6"/>
  <c r="AG361" i="6"/>
  <c r="AF361" i="6"/>
  <c r="AE361" i="6"/>
  <c r="AD361" i="6"/>
  <c r="AC361" i="6"/>
  <c r="AB361" i="6"/>
  <c r="AA361" i="6"/>
  <c r="Y361" i="6"/>
  <c r="X361" i="6"/>
  <c r="AG360" i="6"/>
  <c r="AF360" i="6"/>
  <c r="AE360" i="6"/>
  <c r="AD360" i="6"/>
  <c r="AC360" i="6"/>
  <c r="AB360" i="6"/>
  <c r="AA360" i="6"/>
  <c r="Y360" i="6"/>
  <c r="X360" i="6"/>
  <c r="AG359" i="6"/>
  <c r="AF359" i="6"/>
  <c r="AE359" i="6"/>
  <c r="AD359" i="6"/>
  <c r="AC359" i="6"/>
  <c r="AB359" i="6"/>
  <c r="AA359" i="6"/>
  <c r="Y359" i="6"/>
  <c r="X359" i="6"/>
  <c r="AG358" i="6"/>
  <c r="AF358" i="6"/>
  <c r="AE358" i="6"/>
  <c r="AD358" i="6"/>
  <c r="AC358" i="6"/>
  <c r="AB358" i="6"/>
  <c r="AA358" i="6"/>
  <c r="Y358" i="6"/>
  <c r="X358" i="6"/>
  <c r="AG357" i="6"/>
  <c r="AF357" i="6"/>
  <c r="AE357" i="6"/>
  <c r="AD357" i="6"/>
  <c r="AC357" i="6"/>
  <c r="AB357" i="6"/>
  <c r="AA357" i="6"/>
  <c r="Y357" i="6"/>
  <c r="X357" i="6"/>
  <c r="AG356" i="6"/>
  <c r="AF356" i="6"/>
  <c r="AE356" i="6"/>
  <c r="AD356" i="6"/>
  <c r="AC356" i="6"/>
  <c r="AB356" i="6"/>
  <c r="AA356" i="6"/>
  <c r="Y356" i="6"/>
  <c r="X356" i="6"/>
  <c r="AG355" i="6"/>
  <c r="AF355" i="6"/>
  <c r="AE355" i="6"/>
  <c r="AD355" i="6"/>
  <c r="AC355" i="6"/>
  <c r="AB355" i="6"/>
  <c r="AA355" i="6"/>
  <c r="Y355" i="6"/>
  <c r="X355" i="6"/>
  <c r="AG354" i="6"/>
  <c r="AF354" i="6"/>
  <c r="AE354" i="6"/>
  <c r="AD354" i="6"/>
  <c r="AC354" i="6"/>
  <c r="AB354" i="6"/>
  <c r="AA354" i="6"/>
  <c r="Y354" i="6"/>
  <c r="X354" i="6"/>
  <c r="AG353" i="6"/>
  <c r="AF353" i="6"/>
  <c r="AE353" i="6"/>
  <c r="AD353" i="6"/>
  <c r="AC353" i="6"/>
  <c r="AB353" i="6"/>
  <c r="AA353" i="6"/>
  <c r="Y353" i="6"/>
  <c r="X353" i="6"/>
  <c r="AG352" i="6"/>
  <c r="AF352" i="6"/>
  <c r="AE352" i="6"/>
  <c r="AD352" i="6"/>
  <c r="AC352" i="6"/>
  <c r="AB352" i="6"/>
  <c r="AA352" i="6"/>
  <c r="Y352" i="6"/>
  <c r="X352" i="6"/>
  <c r="AG351" i="6"/>
  <c r="AF351" i="6"/>
  <c r="AE351" i="6"/>
  <c r="AD351" i="6"/>
  <c r="AC351" i="6"/>
  <c r="AB351" i="6"/>
  <c r="AA351" i="6"/>
  <c r="Y351" i="6"/>
  <c r="X351" i="6"/>
  <c r="AG350" i="6"/>
  <c r="AF350" i="6"/>
  <c r="AE350" i="6"/>
  <c r="AD350" i="6"/>
  <c r="AC350" i="6"/>
  <c r="AB350" i="6"/>
  <c r="AA350" i="6"/>
  <c r="Y350" i="6"/>
  <c r="X350" i="6"/>
  <c r="AG349" i="6"/>
  <c r="AF349" i="6"/>
  <c r="AE349" i="6"/>
  <c r="AD349" i="6"/>
  <c r="AC349" i="6"/>
  <c r="AB349" i="6"/>
  <c r="AA349" i="6"/>
  <c r="Y349" i="6"/>
  <c r="X349" i="6"/>
  <c r="AG348" i="6"/>
  <c r="AF348" i="6"/>
  <c r="AE348" i="6"/>
  <c r="AD348" i="6"/>
  <c r="AC348" i="6"/>
  <c r="AB348" i="6"/>
  <c r="AA348" i="6"/>
  <c r="Y348" i="6"/>
  <c r="X348" i="6"/>
  <c r="AG347" i="6"/>
  <c r="AF347" i="6"/>
  <c r="AE347" i="6"/>
  <c r="AD347" i="6"/>
  <c r="AC347" i="6"/>
  <c r="AB347" i="6"/>
  <c r="AA347" i="6"/>
  <c r="Y347" i="6"/>
  <c r="X347" i="6"/>
  <c r="AG346" i="6"/>
  <c r="AF346" i="6"/>
  <c r="AE346" i="6"/>
  <c r="AD346" i="6"/>
  <c r="AC346" i="6"/>
  <c r="AB346" i="6"/>
  <c r="AA346" i="6"/>
  <c r="Y346" i="6"/>
  <c r="X346" i="6"/>
  <c r="AG345" i="6"/>
  <c r="AF345" i="6"/>
  <c r="AE345" i="6"/>
  <c r="AD345" i="6"/>
  <c r="AC345" i="6"/>
  <c r="AB345" i="6"/>
  <c r="AA345" i="6"/>
  <c r="Y345" i="6"/>
  <c r="X345" i="6"/>
  <c r="AG344" i="6"/>
  <c r="AF344" i="6"/>
  <c r="AE344" i="6"/>
  <c r="AD344" i="6"/>
  <c r="AC344" i="6"/>
  <c r="AB344" i="6"/>
  <c r="AA344" i="6"/>
  <c r="Y344" i="6"/>
  <c r="X344" i="6"/>
  <c r="AG343" i="6"/>
  <c r="AF343" i="6"/>
  <c r="AE343" i="6"/>
  <c r="AD343" i="6"/>
  <c r="AC343" i="6"/>
  <c r="AB343" i="6"/>
  <c r="AA343" i="6"/>
  <c r="Y343" i="6"/>
  <c r="X343" i="6"/>
  <c r="AG342" i="6"/>
  <c r="AF342" i="6"/>
  <c r="AE342" i="6"/>
  <c r="AD342" i="6"/>
  <c r="AC342" i="6"/>
  <c r="AB342" i="6"/>
  <c r="AA342" i="6"/>
  <c r="Y342" i="6"/>
  <c r="X342" i="6"/>
  <c r="AG341" i="6"/>
  <c r="AF341" i="6"/>
  <c r="AE341" i="6"/>
  <c r="AD341" i="6"/>
  <c r="AC341" i="6"/>
  <c r="AB341" i="6"/>
  <c r="AA341" i="6"/>
  <c r="Y341" i="6"/>
  <c r="X341" i="6"/>
  <c r="AG340" i="6"/>
  <c r="AF340" i="6"/>
  <c r="AE340" i="6"/>
  <c r="AD340" i="6"/>
  <c r="AC340" i="6"/>
  <c r="AB340" i="6"/>
  <c r="AA340" i="6"/>
  <c r="Y340" i="6"/>
  <c r="X340" i="6"/>
  <c r="AG339" i="6"/>
  <c r="AF339" i="6"/>
  <c r="AE339" i="6"/>
  <c r="AD339" i="6"/>
  <c r="AC339" i="6"/>
  <c r="AB339" i="6"/>
  <c r="AA339" i="6"/>
  <c r="Y339" i="6"/>
  <c r="X339" i="6"/>
  <c r="AG338" i="6"/>
  <c r="AF338" i="6"/>
  <c r="AE338" i="6"/>
  <c r="AD338" i="6"/>
  <c r="AC338" i="6"/>
  <c r="AB338" i="6"/>
  <c r="AA338" i="6"/>
  <c r="Y338" i="6"/>
  <c r="X338" i="6"/>
  <c r="AG337" i="6"/>
  <c r="AF337" i="6"/>
  <c r="AE337" i="6"/>
  <c r="AD337" i="6"/>
  <c r="AC337" i="6"/>
  <c r="AB337" i="6"/>
  <c r="AA337" i="6"/>
  <c r="Y337" i="6"/>
  <c r="X337" i="6"/>
  <c r="AG336" i="6"/>
  <c r="AF336" i="6"/>
  <c r="AE336" i="6"/>
  <c r="AD336" i="6"/>
  <c r="AC336" i="6"/>
  <c r="AB336" i="6"/>
  <c r="AA336" i="6"/>
  <c r="Y336" i="6"/>
  <c r="X336" i="6"/>
  <c r="AG335" i="6"/>
  <c r="AF335" i="6"/>
  <c r="AE335" i="6"/>
  <c r="AD335" i="6"/>
  <c r="AC335" i="6"/>
  <c r="AB335" i="6"/>
  <c r="AA335" i="6"/>
  <c r="Y335" i="6"/>
  <c r="X335" i="6"/>
  <c r="AG334" i="6"/>
  <c r="AF334" i="6"/>
  <c r="AE334" i="6"/>
  <c r="AD334" i="6"/>
  <c r="AC334" i="6"/>
  <c r="AB334" i="6"/>
  <c r="AA334" i="6"/>
  <c r="Y334" i="6"/>
  <c r="X334" i="6"/>
  <c r="AG333" i="6"/>
  <c r="AF333" i="6"/>
  <c r="AE333" i="6"/>
  <c r="AD333" i="6"/>
  <c r="AC333" i="6"/>
  <c r="AB333" i="6"/>
  <c r="AA333" i="6"/>
  <c r="Y333" i="6"/>
  <c r="X333" i="6"/>
  <c r="AG332" i="6"/>
  <c r="AF332" i="6"/>
  <c r="AE332" i="6"/>
  <c r="AD332" i="6"/>
  <c r="AC332" i="6"/>
  <c r="AB332" i="6"/>
  <c r="AA332" i="6"/>
  <c r="Y332" i="6"/>
  <c r="X332" i="6"/>
  <c r="AG331" i="6"/>
  <c r="AF331" i="6"/>
  <c r="AE331" i="6"/>
  <c r="AD331" i="6"/>
  <c r="AC331" i="6"/>
  <c r="AB331" i="6"/>
  <c r="AA331" i="6"/>
  <c r="Y331" i="6"/>
  <c r="X331" i="6"/>
  <c r="AG330" i="6"/>
  <c r="AF330" i="6"/>
  <c r="AE330" i="6"/>
  <c r="AD330" i="6"/>
  <c r="AC330" i="6"/>
  <c r="AB330" i="6"/>
  <c r="AA330" i="6"/>
  <c r="Y330" i="6"/>
  <c r="X330" i="6"/>
  <c r="AG329" i="6"/>
  <c r="AF329" i="6"/>
  <c r="AE329" i="6"/>
  <c r="AD329" i="6"/>
  <c r="AC329" i="6"/>
  <c r="AB329" i="6"/>
  <c r="AA329" i="6"/>
  <c r="Y329" i="6"/>
  <c r="X329" i="6"/>
  <c r="AG328" i="6"/>
  <c r="AF328" i="6"/>
  <c r="AE328" i="6"/>
  <c r="AD328" i="6"/>
  <c r="AC328" i="6"/>
  <c r="AB328" i="6"/>
  <c r="AA328" i="6"/>
  <c r="Y328" i="6"/>
  <c r="X328" i="6"/>
  <c r="AG327" i="6"/>
  <c r="AF327" i="6"/>
  <c r="AE327" i="6"/>
  <c r="AD327" i="6"/>
  <c r="AC327" i="6"/>
  <c r="AB327" i="6"/>
  <c r="AA327" i="6"/>
  <c r="Y327" i="6"/>
  <c r="X327" i="6"/>
  <c r="AG326" i="6"/>
  <c r="AF326" i="6"/>
  <c r="AE326" i="6"/>
  <c r="AD326" i="6"/>
  <c r="AC326" i="6"/>
  <c r="AB326" i="6"/>
  <c r="AA326" i="6"/>
  <c r="Y326" i="6"/>
  <c r="X326" i="6"/>
  <c r="AG325" i="6"/>
  <c r="AF325" i="6"/>
  <c r="AE325" i="6"/>
  <c r="AD325" i="6"/>
  <c r="AC325" i="6"/>
  <c r="AB325" i="6"/>
  <c r="AA325" i="6"/>
  <c r="Y325" i="6"/>
  <c r="X325" i="6"/>
  <c r="AG324" i="6"/>
  <c r="AF324" i="6"/>
  <c r="AE324" i="6"/>
  <c r="AD324" i="6"/>
  <c r="AC324" i="6"/>
  <c r="AB324" i="6"/>
  <c r="AA324" i="6"/>
  <c r="Y324" i="6"/>
  <c r="X324" i="6"/>
  <c r="AG323" i="6"/>
  <c r="AF323" i="6"/>
  <c r="AE323" i="6"/>
  <c r="AD323" i="6"/>
  <c r="AC323" i="6"/>
  <c r="AB323" i="6"/>
  <c r="AA323" i="6"/>
  <c r="Y323" i="6"/>
  <c r="X323" i="6"/>
  <c r="AG322" i="6"/>
  <c r="AF322" i="6"/>
  <c r="AE322" i="6"/>
  <c r="AD322" i="6"/>
  <c r="AC322" i="6"/>
  <c r="AB322" i="6"/>
  <c r="AA322" i="6"/>
  <c r="Y322" i="6"/>
  <c r="X322" i="6"/>
  <c r="AG321" i="6"/>
  <c r="AF321" i="6"/>
  <c r="AE321" i="6"/>
  <c r="AD321" i="6"/>
  <c r="AC321" i="6"/>
  <c r="AB321" i="6"/>
  <c r="AA321" i="6"/>
  <c r="Y321" i="6"/>
  <c r="X321" i="6"/>
  <c r="AG320" i="6"/>
  <c r="AF320" i="6"/>
  <c r="AE320" i="6"/>
  <c r="AD320" i="6"/>
  <c r="AC320" i="6"/>
  <c r="AB320" i="6"/>
  <c r="AA320" i="6"/>
  <c r="Y320" i="6"/>
  <c r="X320" i="6"/>
  <c r="AG319" i="6"/>
  <c r="AF319" i="6"/>
  <c r="AE319" i="6"/>
  <c r="AD319" i="6"/>
  <c r="AC319" i="6"/>
  <c r="AB319" i="6"/>
  <c r="AA319" i="6"/>
  <c r="Y319" i="6"/>
  <c r="X319" i="6"/>
  <c r="AG318" i="6"/>
  <c r="AF318" i="6"/>
  <c r="AE318" i="6"/>
  <c r="AD318" i="6"/>
  <c r="AC318" i="6"/>
  <c r="AB318" i="6"/>
  <c r="AA318" i="6"/>
  <c r="Y318" i="6"/>
  <c r="X318" i="6"/>
  <c r="AG317" i="6"/>
  <c r="AF317" i="6"/>
  <c r="AE317" i="6"/>
  <c r="AD317" i="6"/>
  <c r="AC317" i="6"/>
  <c r="AB317" i="6"/>
  <c r="AA317" i="6"/>
  <c r="Y317" i="6"/>
  <c r="X317" i="6"/>
  <c r="AG316" i="6"/>
  <c r="AF316" i="6"/>
  <c r="AE316" i="6"/>
  <c r="AD316" i="6"/>
  <c r="AC316" i="6"/>
  <c r="AB316" i="6"/>
  <c r="AA316" i="6"/>
  <c r="Y316" i="6"/>
  <c r="X316" i="6"/>
  <c r="AG315" i="6"/>
  <c r="AF315" i="6"/>
  <c r="AE315" i="6"/>
  <c r="AD315" i="6"/>
  <c r="AC315" i="6"/>
  <c r="AB315" i="6"/>
  <c r="AA315" i="6"/>
  <c r="Y315" i="6"/>
  <c r="X315" i="6"/>
  <c r="AG314" i="6"/>
  <c r="AF314" i="6"/>
  <c r="AE314" i="6"/>
  <c r="AD314" i="6"/>
  <c r="AC314" i="6"/>
  <c r="AB314" i="6"/>
  <c r="AA314" i="6"/>
  <c r="Y314" i="6"/>
  <c r="X314" i="6"/>
  <c r="AG313" i="6"/>
  <c r="AF313" i="6"/>
  <c r="AE313" i="6"/>
  <c r="AD313" i="6"/>
  <c r="AC313" i="6"/>
  <c r="AB313" i="6"/>
  <c r="AA313" i="6"/>
  <c r="Y313" i="6"/>
  <c r="X313" i="6"/>
  <c r="AG312" i="6"/>
  <c r="AF312" i="6"/>
  <c r="AE312" i="6"/>
  <c r="AD312" i="6"/>
  <c r="AC312" i="6"/>
  <c r="AB312" i="6"/>
  <c r="AA312" i="6"/>
  <c r="Y312" i="6"/>
  <c r="X312" i="6"/>
  <c r="AG311" i="6"/>
  <c r="AF311" i="6"/>
  <c r="AE311" i="6"/>
  <c r="AD311" i="6"/>
  <c r="AC311" i="6"/>
  <c r="AB311" i="6"/>
  <c r="AA311" i="6"/>
  <c r="Y311" i="6"/>
  <c r="X311" i="6"/>
  <c r="AG310" i="6"/>
  <c r="AF310" i="6"/>
  <c r="AE310" i="6"/>
  <c r="AD310" i="6"/>
  <c r="AC310" i="6"/>
  <c r="AB310" i="6"/>
  <c r="AA310" i="6"/>
  <c r="Y310" i="6"/>
  <c r="X310" i="6"/>
  <c r="AG309" i="6"/>
  <c r="AF309" i="6"/>
  <c r="AE309" i="6"/>
  <c r="AD309" i="6"/>
  <c r="AC309" i="6"/>
  <c r="AB309" i="6"/>
  <c r="AA309" i="6"/>
  <c r="Y309" i="6"/>
  <c r="X309" i="6"/>
  <c r="AG308" i="6"/>
  <c r="AF308" i="6"/>
  <c r="AE308" i="6"/>
  <c r="AD308" i="6"/>
  <c r="AC308" i="6"/>
  <c r="AB308" i="6"/>
  <c r="AA308" i="6"/>
  <c r="Y308" i="6"/>
  <c r="X308" i="6"/>
  <c r="AG307" i="6"/>
  <c r="AF307" i="6"/>
  <c r="AE307" i="6"/>
  <c r="AD307" i="6"/>
  <c r="AC307" i="6"/>
  <c r="AB307" i="6"/>
  <c r="AA307" i="6"/>
  <c r="Y307" i="6"/>
  <c r="X307" i="6"/>
  <c r="AG306" i="6"/>
  <c r="AF306" i="6"/>
  <c r="AE306" i="6"/>
  <c r="AD306" i="6"/>
  <c r="AC306" i="6"/>
  <c r="AB306" i="6"/>
  <c r="AA306" i="6"/>
  <c r="Y306" i="6"/>
  <c r="X306" i="6"/>
  <c r="AG305" i="6"/>
  <c r="AF305" i="6"/>
  <c r="AE305" i="6"/>
  <c r="AD305" i="6"/>
  <c r="AC305" i="6"/>
  <c r="AB305" i="6"/>
  <c r="AA305" i="6"/>
  <c r="Y305" i="6"/>
  <c r="X305" i="6"/>
  <c r="AG304" i="6"/>
  <c r="AF304" i="6"/>
  <c r="AE304" i="6"/>
  <c r="AD304" i="6"/>
  <c r="AC304" i="6"/>
  <c r="AB304" i="6"/>
  <c r="AA304" i="6"/>
  <c r="Y304" i="6"/>
  <c r="X304" i="6"/>
  <c r="AG303" i="6"/>
  <c r="AF303" i="6"/>
  <c r="AE303" i="6"/>
  <c r="AD303" i="6"/>
  <c r="AC303" i="6"/>
  <c r="AB303" i="6"/>
  <c r="AA303" i="6"/>
  <c r="Y303" i="6"/>
  <c r="X303" i="6"/>
  <c r="AG302" i="6"/>
  <c r="AF302" i="6"/>
  <c r="AE302" i="6"/>
  <c r="AD302" i="6"/>
  <c r="AC302" i="6"/>
  <c r="AB302" i="6"/>
  <c r="AA302" i="6"/>
  <c r="Y302" i="6"/>
  <c r="X302" i="6"/>
  <c r="AG301" i="6"/>
  <c r="AF301" i="6"/>
  <c r="AE301" i="6"/>
  <c r="AD301" i="6"/>
  <c r="AC301" i="6"/>
  <c r="AB301" i="6"/>
  <c r="AA301" i="6"/>
  <c r="Y301" i="6"/>
  <c r="X301" i="6"/>
  <c r="AG300" i="6"/>
  <c r="AF300" i="6"/>
  <c r="AE300" i="6"/>
  <c r="AD300" i="6"/>
  <c r="AC300" i="6"/>
  <c r="AB300" i="6"/>
  <c r="AA300" i="6"/>
  <c r="Y300" i="6"/>
  <c r="X300" i="6"/>
  <c r="AG299" i="6"/>
  <c r="AF299" i="6"/>
  <c r="AE299" i="6"/>
  <c r="AD299" i="6"/>
  <c r="AC299" i="6"/>
  <c r="AB299" i="6"/>
  <c r="AA299" i="6"/>
  <c r="Y299" i="6"/>
  <c r="X299" i="6"/>
  <c r="AG298" i="6"/>
  <c r="AF298" i="6"/>
  <c r="AE298" i="6"/>
  <c r="AD298" i="6"/>
  <c r="AC298" i="6"/>
  <c r="AB298" i="6"/>
  <c r="AA298" i="6"/>
  <c r="Y298" i="6"/>
  <c r="X298" i="6"/>
  <c r="AG297" i="6"/>
  <c r="AF297" i="6"/>
  <c r="AE297" i="6"/>
  <c r="AD297" i="6"/>
  <c r="AC297" i="6"/>
  <c r="AB297" i="6"/>
  <c r="AA297" i="6"/>
  <c r="Y297" i="6"/>
  <c r="X297" i="6"/>
  <c r="AG296" i="6"/>
  <c r="AF296" i="6"/>
  <c r="AE296" i="6"/>
  <c r="AD296" i="6"/>
  <c r="AC296" i="6"/>
  <c r="AB296" i="6"/>
  <c r="AA296" i="6"/>
  <c r="Y296" i="6"/>
  <c r="X296" i="6"/>
  <c r="AG295" i="6"/>
  <c r="AF295" i="6"/>
  <c r="AE295" i="6"/>
  <c r="AD295" i="6"/>
  <c r="AC295" i="6"/>
  <c r="AB295" i="6"/>
  <c r="AA295" i="6"/>
  <c r="Y295" i="6"/>
  <c r="X295" i="6"/>
  <c r="AG294" i="6"/>
  <c r="AF294" i="6"/>
  <c r="AE294" i="6"/>
  <c r="AD294" i="6"/>
  <c r="AC294" i="6"/>
  <c r="AB294" i="6"/>
  <c r="AA294" i="6"/>
  <c r="Y294" i="6"/>
  <c r="X294" i="6"/>
  <c r="AG293" i="6"/>
  <c r="AF293" i="6"/>
  <c r="AE293" i="6"/>
  <c r="AD293" i="6"/>
  <c r="AC293" i="6"/>
  <c r="AB293" i="6"/>
  <c r="AA293" i="6"/>
  <c r="Y293" i="6"/>
  <c r="X293" i="6"/>
  <c r="AG292" i="6"/>
  <c r="AF292" i="6"/>
  <c r="AE292" i="6"/>
  <c r="AD292" i="6"/>
  <c r="AC292" i="6"/>
  <c r="AB292" i="6"/>
  <c r="AA292" i="6"/>
  <c r="Y292" i="6"/>
  <c r="X292" i="6"/>
  <c r="AG291" i="6"/>
  <c r="AF291" i="6"/>
  <c r="AE291" i="6"/>
  <c r="AD291" i="6"/>
  <c r="AC291" i="6"/>
  <c r="AB291" i="6"/>
  <c r="AA291" i="6"/>
  <c r="Y291" i="6"/>
  <c r="X291" i="6"/>
  <c r="AG290" i="6"/>
  <c r="AF290" i="6"/>
  <c r="AE290" i="6"/>
  <c r="AD290" i="6"/>
  <c r="AC290" i="6"/>
  <c r="AB290" i="6"/>
  <c r="AA290" i="6"/>
  <c r="Y290" i="6"/>
  <c r="X290" i="6"/>
  <c r="AG289" i="6"/>
  <c r="AF289" i="6"/>
  <c r="AE289" i="6"/>
  <c r="AD289" i="6"/>
  <c r="AC289" i="6"/>
  <c r="AB289" i="6"/>
  <c r="AA289" i="6"/>
  <c r="Y289" i="6"/>
  <c r="X289" i="6"/>
  <c r="AG288" i="6"/>
  <c r="AF288" i="6"/>
  <c r="AE288" i="6"/>
  <c r="AD288" i="6"/>
  <c r="AC288" i="6"/>
  <c r="AB288" i="6"/>
  <c r="AA288" i="6"/>
  <c r="Y288" i="6"/>
  <c r="X288" i="6"/>
  <c r="AG287" i="6"/>
  <c r="AF287" i="6"/>
  <c r="AE287" i="6"/>
  <c r="AD287" i="6"/>
  <c r="AC287" i="6"/>
  <c r="AB287" i="6"/>
  <c r="AA287" i="6"/>
  <c r="Y287" i="6"/>
  <c r="X287" i="6"/>
  <c r="AG286" i="6"/>
  <c r="AF286" i="6"/>
  <c r="AE286" i="6"/>
  <c r="AD286" i="6"/>
  <c r="AC286" i="6"/>
  <c r="AB286" i="6"/>
  <c r="AA286" i="6"/>
  <c r="Y286" i="6"/>
  <c r="X286" i="6"/>
  <c r="AG285" i="6"/>
  <c r="AF285" i="6"/>
  <c r="AE285" i="6"/>
  <c r="AD285" i="6"/>
  <c r="AC285" i="6"/>
  <c r="AB285" i="6"/>
  <c r="AA285" i="6"/>
  <c r="Y285" i="6"/>
  <c r="X285" i="6"/>
  <c r="AG284" i="6"/>
  <c r="AF284" i="6"/>
  <c r="AE284" i="6"/>
  <c r="AD284" i="6"/>
  <c r="AC284" i="6"/>
  <c r="AB284" i="6"/>
  <c r="AA284" i="6"/>
  <c r="Y284" i="6"/>
  <c r="X284" i="6"/>
  <c r="AG283" i="6"/>
  <c r="AF283" i="6"/>
  <c r="AE283" i="6"/>
  <c r="AD283" i="6"/>
  <c r="AC283" i="6"/>
  <c r="AB283" i="6"/>
  <c r="AA283" i="6"/>
  <c r="Y283" i="6"/>
  <c r="X283" i="6"/>
  <c r="AG282" i="6"/>
  <c r="AF282" i="6"/>
  <c r="AE282" i="6"/>
  <c r="AD282" i="6"/>
  <c r="AC282" i="6"/>
  <c r="AB282" i="6"/>
  <c r="AA282" i="6"/>
  <c r="Y282" i="6"/>
  <c r="X282" i="6"/>
  <c r="AG281" i="6"/>
  <c r="AF281" i="6"/>
  <c r="AE281" i="6"/>
  <c r="AD281" i="6"/>
  <c r="AC281" i="6"/>
  <c r="AB281" i="6"/>
  <c r="AA281" i="6"/>
  <c r="Y281" i="6"/>
  <c r="X281" i="6"/>
  <c r="AG280" i="6"/>
  <c r="AF280" i="6"/>
  <c r="AE280" i="6"/>
  <c r="AD280" i="6"/>
  <c r="AC280" i="6"/>
  <c r="AB280" i="6"/>
  <c r="AA280" i="6"/>
  <c r="Y280" i="6"/>
  <c r="X280" i="6"/>
  <c r="AG279" i="6"/>
  <c r="AF279" i="6"/>
  <c r="AE279" i="6"/>
  <c r="AD279" i="6"/>
  <c r="AC279" i="6"/>
  <c r="AB279" i="6"/>
  <c r="AA279" i="6"/>
  <c r="Y279" i="6"/>
  <c r="X279" i="6"/>
  <c r="AG278" i="6"/>
  <c r="AF278" i="6"/>
  <c r="AE278" i="6"/>
  <c r="AD278" i="6"/>
  <c r="AC278" i="6"/>
  <c r="AB278" i="6"/>
  <c r="AA278" i="6"/>
  <c r="Y278" i="6"/>
  <c r="X278" i="6"/>
  <c r="AG277" i="6"/>
  <c r="AF277" i="6"/>
  <c r="AE277" i="6"/>
  <c r="AD277" i="6"/>
  <c r="AC277" i="6"/>
  <c r="AB277" i="6"/>
  <c r="AA277" i="6"/>
  <c r="Y277" i="6"/>
  <c r="X277" i="6"/>
  <c r="AG276" i="6"/>
  <c r="AF276" i="6"/>
  <c r="AE276" i="6"/>
  <c r="AD276" i="6"/>
  <c r="AC276" i="6"/>
  <c r="AB276" i="6"/>
  <c r="AA276" i="6"/>
  <c r="Y276" i="6"/>
  <c r="X276" i="6"/>
  <c r="AG275" i="6"/>
  <c r="AF275" i="6"/>
  <c r="AE275" i="6"/>
  <c r="AD275" i="6"/>
  <c r="AC275" i="6"/>
  <c r="AB275" i="6"/>
  <c r="AA275" i="6"/>
  <c r="Y275" i="6"/>
  <c r="X275" i="6"/>
  <c r="AG274" i="6"/>
  <c r="AF274" i="6"/>
  <c r="AE274" i="6"/>
  <c r="AD274" i="6"/>
  <c r="AC274" i="6"/>
  <c r="AB274" i="6"/>
  <c r="AA274" i="6"/>
  <c r="Y274" i="6"/>
  <c r="X274" i="6"/>
  <c r="AG273" i="6"/>
  <c r="AF273" i="6"/>
  <c r="AE273" i="6"/>
  <c r="AD273" i="6"/>
  <c r="AC273" i="6"/>
  <c r="AB273" i="6"/>
  <c r="AA273" i="6"/>
  <c r="Y273" i="6"/>
  <c r="X273" i="6"/>
  <c r="AG272" i="6"/>
  <c r="AF272" i="6"/>
  <c r="AE272" i="6"/>
  <c r="AD272" i="6"/>
  <c r="AC272" i="6"/>
  <c r="AB272" i="6"/>
  <c r="AA272" i="6"/>
  <c r="Y272" i="6"/>
  <c r="X272" i="6"/>
  <c r="AG271" i="6"/>
  <c r="AF271" i="6"/>
  <c r="AE271" i="6"/>
  <c r="AD271" i="6"/>
  <c r="AC271" i="6"/>
  <c r="AB271" i="6"/>
  <c r="AA271" i="6"/>
  <c r="Y271" i="6"/>
  <c r="X271" i="6"/>
  <c r="AG270" i="6"/>
  <c r="AF270" i="6"/>
  <c r="AE270" i="6"/>
  <c r="AD270" i="6"/>
  <c r="AC270" i="6"/>
  <c r="AB270" i="6"/>
  <c r="AA270" i="6"/>
  <c r="Y270" i="6"/>
  <c r="X270" i="6"/>
  <c r="AG269" i="6"/>
  <c r="AF269" i="6"/>
  <c r="AE269" i="6"/>
  <c r="AD269" i="6"/>
  <c r="AC269" i="6"/>
  <c r="AB269" i="6"/>
  <c r="AA269" i="6"/>
  <c r="Y269" i="6"/>
  <c r="X269" i="6"/>
  <c r="AG268" i="6"/>
  <c r="AF268" i="6"/>
  <c r="AE268" i="6"/>
  <c r="AD268" i="6"/>
  <c r="AC268" i="6"/>
  <c r="AB268" i="6"/>
  <c r="AA268" i="6"/>
  <c r="Y268" i="6"/>
  <c r="X268" i="6"/>
  <c r="AG267" i="6"/>
  <c r="AF267" i="6"/>
  <c r="AE267" i="6"/>
  <c r="AD267" i="6"/>
  <c r="AC267" i="6"/>
  <c r="AB267" i="6"/>
  <c r="AA267" i="6"/>
  <c r="Y267" i="6"/>
  <c r="X267" i="6"/>
  <c r="AG266" i="6"/>
  <c r="AF266" i="6"/>
  <c r="AE266" i="6"/>
  <c r="AD266" i="6"/>
  <c r="AC266" i="6"/>
  <c r="AB266" i="6"/>
  <c r="AA266" i="6"/>
  <c r="Y266" i="6"/>
  <c r="X266" i="6"/>
  <c r="AG265" i="6"/>
  <c r="AF265" i="6"/>
  <c r="AE265" i="6"/>
  <c r="AD265" i="6"/>
  <c r="AC265" i="6"/>
  <c r="AB265" i="6"/>
  <c r="AA265" i="6"/>
  <c r="Y265" i="6"/>
  <c r="X265" i="6"/>
  <c r="AG264" i="6"/>
  <c r="AF264" i="6"/>
  <c r="AE264" i="6"/>
  <c r="AD264" i="6"/>
  <c r="AC264" i="6"/>
  <c r="AB264" i="6"/>
  <c r="AA264" i="6"/>
  <c r="Y264" i="6"/>
  <c r="X264" i="6"/>
  <c r="AG263" i="6"/>
  <c r="AF263" i="6"/>
  <c r="AE263" i="6"/>
  <c r="AD263" i="6"/>
  <c r="AC263" i="6"/>
  <c r="AB263" i="6"/>
  <c r="AA263" i="6"/>
  <c r="Y263" i="6"/>
  <c r="X263" i="6"/>
  <c r="AG262" i="6"/>
  <c r="AF262" i="6"/>
  <c r="AE262" i="6"/>
  <c r="AD262" i="6"/>
  <c r="AC262" i="6"/>
  <c r="AB262" i="6"/>
  <c r="AA262" i="6"/>
  <c r="Y262" i="6"/>
  <c r="X262" i="6"/>
  <c r="AG261" i="6"/>
  <c r="AF261" i="6"/>
  <c r="AE261" i="6"/>
  <c r="AD261" i="6"/>
  <c r="AC261" i="6"/>
  <c r="AB261" i="6"/>
  <c r="AA261" i="6"/>
  <c r="Y261" i="6"/>
  <c r="X261" i="6"/>
  <c r="AG260" i="6"/>
  <c r="AF260" i="6"/>
  <c r="AE260" i="6"/>
  <c r="AD260" i="6"/>
  <c r="AC260" i="6"/>
  <c r="AB260" i="6"/>
  <c r="AA260" i="6"/>
  <c r="Y260" i="6"/>
  <c r="X260" i="6"/>
  <c r="AG259" i="6"/>
  <c r="AF259" i="6"/>
  <c r="AE259" i="6"/>
  <c r="AD259" i="6"/>
  <c r="AC259" i="6"/>
  <c r="AB259" i="6"/>
  <c r="AA259" i="6"/>
  <c r="Y259" i="6"/>
  <c r="X259" i="6"/>
  <c r="AG258" i="6"/>
  <c r="AF258" i="6"/>
  <c r="AE258" i="6"/>
  <c r="AD258" i="6"/>
  <c r="AC258" i="6"/>
  <c r="AB258" i="6"/>
  <c r="AA258" i="6"/>
  <c r="Y258" i="6"/>
  <c r="X258" i="6"/>
  <c r="AG257" i="6"/>
  <c r="AF257" i="6"/>
  <c r="AE257" i="6"/>
  <c r="AD257" i="6"/>
  <c r="AC257" i="6"/>
  <c r="AB257" i="6"/>
  <c r="AA257" i="6"/>
  <c r="Y257" i="6"/>
  <c r="X257" i="6"/>
  <c r="AG256" i="6"/>
  <c r="AF256" i="6"/>
  <c r="AE256" i="6"/>
  <c r="AD256" i="6"/>
  <c r="AC256" i="6"/>
  <c r="AB256" i="6"/>
  <c r="AA256" i="6"/>
  <c r="Y256" i="6"/>
  <c r="X256" i="6"/>
  <c r="AG255" i="6"/>
  <c r="AF255" i="6"/>
  <c r="AE255" i="6"/>
  <c r="AD255" i="6"/>
  <c r="AC255" i="6"/>
  <c r="AB255" i="6"/>
  <c r="AA255" i="6"/>
  <c r="Y255" i="6"/>
  <c r="X255" i="6"/>
  <c r="AG254" i="6"/>
  <c r="AF254" i="6"/>
  <c r="AE254" i="6"/>
  <c r="AD254" i="6"/>
  <c r="AC254" i="6"/>
  <c r="AB254" i="6"/>
  <c r="AA254" i="6"/>
  <c r="Y254" i="6"/>
  <c r="X254" i="6"/>
  <c r="AG253" i="6"/>
  <c r="AF253" i="6"/>
  <c r="AE253" i="6"/>
  <c r="AD253" i="6"/>
  <c r="AC253" i="6"/>
  <c r="AB253" i="6"/>
  <c r="AA253" i="6"/>
  <c r="Y253" i="6"/>
  <c r="X253" i="6"/>
  <c r="AG252" i="6"/>
  <c r="AF252" i="6"/>
  <c r="AE252" i="6"/>
  <c r="AD252" i="6"/>
  <c r="AC252" i="6"/>
  <c r="AB252" i="6"/>
  <c r="AA252" i="6"/>
  <c r="Y252" i="6"/>
  <c r="X252" i="6"/>
  <c r="AG251" i="6"/>
  <c r="AF251" i="6"/>
  <c r="AE251" i="6"/>
  <c r="AD251" i="6"/>
  <c r="AC251" i="6"/>
  <c r="AB251" i="6"/>
  <c r="AA251" i="6"/>
  <c r="Y251" i="6"/>
  <c r="X251" i="6"/>
  <c r="AG250" i="6"/>
  <c r="AF250" i="6"/>
  <c r="AE250" i="6"/>
  <c r="AD250" i="6"/>
  <c r="AC250" i="6"/>
  <c r="AB250" i="6"/>
  <c r="AA250" i="6"/>
  <c r="Y250" i="6"/>
  <c r="X250" i="6"/>
  <c r="AG249" i="6"/>
  <c r="AF249" i="6"/>
  <c r="AE249" i="6"/>
  <c r="AD249" i="6"/>
  <c r="AC249" i="6"/>
  <c r="AB249" i="6"/>
  <c r="AA249" i="6"/>
  <c r="Y249" i="6"/>
  <c r="X249" i="6"/>
  <c r="AG248" i="6"/>
  <c r="AF248" i="6"/>
  <c r="AE248" i="6"/>
  <c r="AD248" i="6"/>
  <c r="AC248" i="6"/>
  <c r="AB248" i="6"/>
  <c r="AA248" i="6"/>
  <c r="Y248" i="6"/>
  <c r="X248" i="6"/>
  <c r="AG247" i="6"/>
  <c r="AF247" i="6"/>
  <c r="AE247" i="6"/>
  <c r="AD247" i="6"/>
  <c r="AC247" i="6"/>
  <c r="AB247" i="6"/>
  <c r="AA247" i="6"/>
  <c r="Y247" i="6"/>
  <c r="X247" i="6"/>
  <c r="AG246" i="6"/>
  <c r="AF246" i="6"/>
  <c r="AE246" i="6"/>
  <c r="AD246" i="6"/>
  <c r="AC246" i="6"/>
  <c r="AB246" i="6"/>
  <c r="AA246" i="6"/>
  <c r="Y246" i="6"/>
  <c r="X246" i="6"/>
  <c r="AG245" i="6"/>
  <c r="AF245" i="6"/>
  <c r="AE245" i="6"/>
  <c r="AD245" i="6"/>
  <c r="AC245" i="6"/>
  <c r="AB245" i="6"/>
  <c r="AA245" i="6"/>
  <c r="Y245" i="6"/>
  <c r="X245" i="6"/>
  <c r="AG244" i="6"/>
  <c r="AF244" i="6"/>
  <c r="AE244" i="6"/>
  <c r="AD244" i="6"/>
  <c r="AC244" i="6"/>
  <c r="AB244" i="6"/>
  <c r="AA244" i="6"/>
  <c r="Y244" i="6"/>
  <c r="X244" i="6"/>
  <c r="AG243" i="6"/>
  <c r="AF243" i="6"/>
  <c r="AE243" i="6"/>
  <c r="AD243" i="6"/>
  <c r="AC243" i="6"/>
  <c r="AB243" i="6"/>
  <c r="AA243" i="6"/>
  <c r="Y243" i="6"/>
  <c r="X243" i="6"/>
  <c r="AG242" i="6"/>
  <c r="AF242" i="6"/>
  <c r="AE242" i="6"/>
  <c r="AD242" i="6"/>
  <c r="AC242" i="6"/>
  <c r="AB242" i="6"/>
  <c r="AA242" i="6"/>
  <c r="Y242" i="6"/>
  <c r="X242" i="6"/>
  <c r="AG241" i="6"/>
  <c r="AF241" i="6"/>
  <c r="AE241" i="6"/>
  <c r="AD241" i="6"/>
  <c r="AC241" i="6"/>
  <c r="AB241" i="6"/>
  <c r="AA241" i="6"/>
  <c r="Y241" i="6"/>
  <c r="X241" i="6"/>
  <c r="AG240" i="6"/>
  <c r="AF240" i="6"/>
  <c r="AE240" i="6"/>
  <c r="AD240" i="6"/>
  <c r="AC240" i="6"/>
  <c r="AB240" i="6"/>
  <c r="AA240" i="6"/>
  <c r="Y240" i="6"/>
  <c r="X240" i="6"/>
  <c r="AG239" i="6"/>
  <c r="AF239" i="6"/>
  <c r="AE239" i="6"/>
  <c r="AD239" i="6"/>
  <c r="AC239" i="6"/>
  <c r="AB239" i="6"/>
  <c r="AA239" i="6"/>
  <c r="Y239" i="6"/>
  <c r="X239" i="6"/>
  <c r="AG238" i="6"/>
  <c r="AF238" i="6"/>
  <c r="AE238" i="6"/>
  <c r="AD238" i="6"/>
  <c r="AC238" i="6"/>
  <c r="AB238" i="6"/>
  <c r="AA238" i="6"/>
  <c r="Y238" i="6"/>
  <c r="X238" i="6"/>
  <c r="AG237" i="6"/>
  <c r="AF237" i="6"/>
  <c r="AE237" i="6"/>
  <c r="AD237" i="6"/>
  <c r="AC237" i="6"/>
  <c r="AB237" i="6"/>
  <c r="AA237" i="6"/>
  <c r="Y237" i="6"/>
  <c r="X237" i="6"/>
  <c r="AG236" i="6"/>
  <c r="AF236" i="6"/>
  <c r="AE236" i="6"/>
  <c r="AD236" i="6"/>
  <c r="AC236" i="6"/>
  <c r="AB236" i="6"/>
  <c r="AA236" i="6"/>
  <c r="Y236" i="6"/>
  <c r="X236" i="6"/>
  <c r="AG235" i="6"/>
  <c r="AF235" i="6"/>
  <c r="AE235" i="6"/>
  <c r="AD235" i="6"/>
  <c r="AC235" i="6"/>
  <c r="AB235" i="6"/>
  <c r="AA235" i="6"/>
  <c r="Y235" i="6"/>
  <c r="X235" i="6"/>
  <c r="AG234" i="6"/>
  <c r="AF234" i="6"/>
  <c r="AE234" i="6"/>
  <c r="AD234" i="6"/>
  <c r="AC234" i="6"/>
  <c r="AB234" i="6"/>
  <c r="AA234" i="6"/>
  <c r="Y234" i="6"/>
  <c r="X234" i="6"/>
  <c r="AG233" i="6"/>
  <c r="AF233" i="6"/>
  <c r="AE233" i="6"/>
  <c r="AD233" i="6"/>
  <c r="AC233" i="6"/>
  <c r="AB233" i="6"/>
  <c r="AA233" i="6"/>
  <c r="Y233" i="6"/>
  <c r="X233" i="6"/>
  <c r="AG232" i="6"/>
  <c r="AF232" i="6"/>
  <c r="AE232" i="6"/>
  <c r="AD232" i="6"/>
  <c r="AC232" i="6"/>
  <c r="AB232" i="6"/>
  <c r="AA232" i="6"/>
  <c r="Y232" i="6"/>
  <c r="X232" i="6"/>
  <c r="AG231" i="6"/>
  <c r="AF231" i="6"/>
  <c r="AE231" i="6"/>
  <c r="AD231" i="6"/>
  <c r="AC231" i="6"/>
  <c r="AB231" i="6"/>
  <c r="AA231" i="6"/>
  <c r="Y231" i="6"/>
  <c r="X231" i="6"/>
  <c r="AG230" i="6"/>
  <c r="AF230" i="6"/>
  <c r="AE230" i="6"/>
  <c r="AD230" i="6"/>
  <c r="AC230" i="6"/>
  <c r="AB230" i="6"/>
  <c r="AA230" i="6"/>
  <c r="Y230" i="6"/>
  <c r="X230" i="6"/>
  <c r="AG229" i="6"/>
  <c r="AF229" i="6"/>
  <c r="AE229" i="6"/>
  <c r="AD229" i="6"/>
  <c r="AC229" i="6"/>
  <c r="AB229" i="6"/>
  <c r="AA229" i="6"/>
  <c r="Y229" i="6"/>
  <c r="X229" i="6"/>
  <c r="AG228" i="6"/>
  <c r="AF228" i="6"/>
  <c r="AE228" i="6"/>
  <c r="AD228" i="6"/>
  <c r="AC228" i="6"/>
  <c r="AB228" i="6"/>
  <c r="AA228" i="6"/>
  <c r="Y228" i="6"/>
  <c r="X228" i="6"/>
  <c r="AG227" i="6"/>
  <c r="AF227" i="6"/>
  <c r="AE227" i="6"/>
  <c r="AD227" i="6"/>
  <c r="AC227" i="6"/>
  <c r="AB227" i="6"/>
  <c r="AA227" i="6"/>
  <c r="Y227" i="6"/>
  <c r="X227" i="6"/>
  <c r="AG226" i="6"/>
  <c r="AF226" i="6"/>
  <c r="AE226" i="6"/>
  <c r="AD226" i="6"/>
  <c r="AC226" i="6"/>
  <c r="AB226" i="6"/>
  <c r="AA226" i="6"/>
  <c r="Y226" i="6"/>
  <c r="X226" i="6"/>
  <c r="AG225" i="6"/>
  <c r="AF225" i="6"/>
  <c r="AE225" i="6"/>
  <c r="AD225" i="6"/>
  <c r="AC225" i="6"/>
  <c r="AB225" i="6"/>
  <c r="AA225" i="6"/>
  <c r="Y225" i="6"/>
  <c r="X225" i="6"/>
  <c r="AG224" i="6"/>
  <c r="AF224" i="6"/>
  <c r="AE224" i="6"/>
  <c r="AD224" i="6"/>
  <c r="AC224" i="6"/>
  <c r="AB224" i="6"/>
  <c r="AA224" i="6"/>
  <c r="Y224" i="6"/>
  <c r="X224" i="6"/>
  <c r="AG223" i="6"/>
  <c r="AF223" i="6"/>
  <c r="AE223" i="6"/>
  <c r="AD223" i="6"/>
  <c r="AC223" i="6"/>
  <c r="AB223" i="6"/>
  <c r="AA223" i="6"/>
  <c r="Y223" i="6"/>
  <c r="X223" i="6"/>
  <c r="AG222" i="6"/>
  <c r="AF222" i="6"/>
  <c r="AE222" i="6"/>
  <c r="AD222" i="6"/>
  <c r="AC222" i="6"/>
  <c r="AB222" i="6"/>
  <c r="AA222" i="6"/>
  <c r="Y222" i="6"/>
  <c r="X222" i="6"/>
  <c r="AG221" i="6"/>
  <c r="AF221" i="6"/>
  <c r="AE221" i="6"/>
  <c r="AD221" i="6"/>
  <c r="AC221" i="6"/>
  <c r="AB221" i="6"/>
  <c r="AA221" i="6"/>
  <c r="Y221" i="6"/>
  <c r="X221" i="6"/>
  <c r="AG220" i="6"/>
  <c r="AF220" i="6"/>
  <c r="AE220" i="6"/>
  <c r="AD220" i="6"/>
  <c r="AC220" i="6"/>
  <c r="AB220" i="6"/>
  <c r="AA220" i="6"/>
  <c r="Y220" i="6"/>
  <c r="X220" i="6"/>
  <c r="AG219" i="6"/>
  <c r="AF219" i="6"/>
  <c r="AE219" i="6"/>
  <c r="AD219" i="6"/>
  <c r="AC219" i="6"/>
  <c r="AB219" i="6"/>
  <c r="AA219" i="6"/>
  <c r="Y219" i="6"/>
  <c r="X219" i="6"/>
  <c r="AG218" i="6"/>
  <c r="AF218" i="6"/>
  <c r="AE218" i="6"/>
  <c r="AD218" i="6"/>
  <c r="AC218" i="6"/>
  <c r="AB218" i="6"/>
  <c r="AA218" i="6"/>
  <c r="Y218" i="6"/>
  <c r="X218" i="6"/>
  <c r="AG217" i="6"/>
  <c r="AF217" i="6"/>
  <c r="AE217" i="6"/>
  <c r="AD217" i="6"/>
  <c r="AC217" i="6"/>
  <c r="AB217" i="6"/>
  <c r="AA217" i="6"/>
  <c r="Y217" i="6"/>
  <c r="X217" i="6"/>
  <c r="AG216" i="6"/>
  <c r="AF216" i="6"/>
  <c r="AE216" i="6"/>
  <c r="AD216" i="6"/>
  <c r="AC216" i="6"/>
  <c r="AB216" i="6"/>
  <c r="AA216" i="6"/>
  <c r="Y216" i="6"/>
  <c r="X216" i="6"/>
  <c r="AG215" i="6"/>
  <c r="AF215" i="6"/>
  <c r="AE215" i="6"/>
  <c r="AD215" i="6"/>
  <c r="AC215" i="6"/>
  <c r="AB215" i="6"/>
  <c r="AA215" i="6"/>
  <c r="Y215" i="6"/>
  <c r="X215" i="6"/>
  <c r="AG214" i="6"/>
  <c r="AF214" i="6"/>
  <c r="AE214" i="6"/>
  <c r="AD214" i="6"/>
  <c r="AC214" i="6"/>
  <c r="AB214" i="6"/>
  <c r="AA214" i="6"/>
  <c r="Y214" i="6"/>
  <c r="X214" i="6"/>
  <c r="AG213" i="6"/>
  <c r="AF213" i="6"/>
  <c r="AE213" i="6"/>
  <c r="AD213" i="6"/>
  <c r="AC213" i="6"/>
  <c r="AB213" i="6"/>
  <c r="AA213" i="6"/>
  <c r="Y213" i="6"/>
  <c r="X213" i="6"/>
  <c r="AG212" i="6"/>
  <c r="AF212" i="6"/>
  <c r="AE212" i="6"/>
  <c r="AD212" i="6"/>
  <c r="AC212" i="6"/>
  <c r="AB212" i="6"/>
  <c r="AA212" i="6"/>
  <c r="Y212" i="6"/>
  <c r="X212" i="6"/>
  <c r="AG211" i="6"/>
  <c r="AF211" i="6"/>
  <c r="AE211" i="6"/>
  <c r="AD211" i="6"/>
  <c r="AC211" i="6"/>
  <c r="AB211" i="6"/>
  <c r="AA211" i="6"/>
  <c r="Y211" i="6"/>
  <c r="X211" i="6"/>
  <c r="AG210" i="6"/>
  <c r="AF210" i="6"/>
  <c r="AE210" i="6"/>
  <c r="AD210" i="6"/>
  <c r="AC210" i="6"/>
  <c r="AB210" i="6"/>
  <c r="AA210" i="6"/>
  <c r="Y210" i="6"/>
  <c r="X210" i="6"/>
  <c r="AG209" i="6"/>
  <c r="AF209" i="6"/>
  <c r="AE209" i="6"/>
  <c r="AD209" i="6"/>
  <c r="AC209" i="6"/>
  <c r="AB209" i="6"/>
  <c r="AA209" i="6"/>
  <c r="Y209" i="6"/>
  <c r="X209" i="6"/>
  <c r="AG208" i="6"/>
  <c r="AF208" i="6"/>
  <c r="AE208" i="6"/>
  <c r="AD208" i="6"/>
  <c r="AC208" i="6"/>
  <c r="AB208" i="6"/>
  <c r="AA208" i="6"/>
  <c r="Y208" i="6"/>
  <c r="X208" i="6"/>
  <c r="AG207" i="6"/>
  <c r="AF207" i="6"/>
  <c r="AE207" i="6"/>
  <c r="AD207" i="6"/>
  <c r="AC207" i="6"/>
  <c r="AB207" i="6"/>
  <c r="AA207" i="6"/>
  <c r="Y207" i="6"/>
  <c r="X207" i="6"/>
  <c r="AG206" i="6"/>
  <c r="AF206" i="6"/>
  <c r="AE206" i="6"/>
  <c r="AD206" i="6"/>
  <c r="AC206" i="6"/>
  <c r="AB206" i="6"/>
  <c r="AA206" i="6"/>
  <c r="Y206" i="6"/>
  <c r="X206" i="6"/>
  <c r="AG205" i="6"/>
  <c r="AF205" i="6"/>
  <c r="AE205" i="6"/>
  <c r="AD205" i="6"/>
  <c r="AC205" i="6"/>
  <c r="AB205" i="6"/>
  <c r="AA205" i="6"/>
  <c r="Y205" i="6"/>
  <c r="X205" i="6"/>
  <c r="AG204" i="6"/>
  <c r="AF204" i="6"/>
  <c r="AE204" i="6"/>
  <c r="AD204" i="6"/>
  <c r="AC204" i="6"/>
  <c r="AB204" i="6"/>
  <c r="AA204" i="6"/>
  <c r="Y204" i="6"/>
  <c r="X204" i="6"/>
  <c r="AG203" i="6"/>
  <c r="AF203" i="6"/>
  <c r="AE203" i="6"/>
  <c r="AD203" i="6"/>
  <c r="AC203" i="6"/>
  <c r="AB203" i="6"/>
  <c r="AA203" i="6"/>
  <c r="Y203" i="6"/>
  <c r="X203" i="6"/>
  <c r="AG202" i="6"/>
  <c r="AF202" i="6"/>
  <c r="AE202" i="6"/>
  <c r="AD202" i="6"/>
  <c r="AC202" i="6"/>
  <c r="AB202" i="6"/>
  <c r="AA202" i="6"/>
  <c r="Y202" i="6"/>
  <c r="X202" i="6"/>
  <c r="AG201" i="6"/>
  <c r="AF201" i="6"/>
  <c r="AE201" i="6"/>
  <c r="AD201" i="6"/>
  <c r="AC201" i="6"/>
  <c r="AB201" i="6"/>
  <c r="AA201" i="6"/>
  <c r="Y201" i="6"/>
  <c r="X201" i="6"/>
  <c r="AG200" i="6"/>
  <c r="AF200" i="6"/>
  <c r="AE200" i="6"/>
  <c r="AD200" i="6"/>
  <c r="AC200" i="6"/>
  <c r="AB200" i="6"/>
  <c r="AA200" i="6"/>
  <c r="Y200" i="6"/>
  <c r="X200" i="6"/>
  <c r="AG199" i="6"/>
  <c r="AF199" i="6"/>
  <c r="AE199" i="6"/>
  <c r="AD199" i="6"/>
  <c r="AC199" i="6"/>
  <c r="AB199" i="6"/>
  <c r="AA199" i="6"/>
  <c r="Y199" i="6"/>
  <c r="X199" i="6"/>
  <c r="AG198" i="6"/>
  <c r="AF198" i="6"/>
  <c r="AE198" i="6"/>
  <c r="AD198" i="6"/>
  <c r="AC198" i="6"/>
  <c r="AB198" i="6"/>
  <c r="AA198" i="6"/>
  <c r="Y198" i="6"/>
  <c r="X198" i="6"/>
  <c r="AG197" i="6"/>
  <c r="AF197" i="6"/>
  <c r="AE197" i="6"/>
  <c r="AD197" i="6"/>
  <c r="AC197" i="6"/>
  <c r="AB197" i="6"/>
  <c r="AA197" i="6"/>
  <c r="Y197" i="6"/>
  <c r="X197" i="6"/>
  <c r="AG196" i="6"/>
  <c r="AF196" i="6"/>
  <c r="AE196" i="6"/>
  <c r="AD196" i="6"/>
  <c r="AC196" i="6"/>
  <c r="AB196" i="6"/>
  <c r="AA196" i="6"/>
  <c r="Y196" i="6"/>
  <c r="X196" i="6"/>
  <c r="AG195" i="6"/>
  <c r="AF195" i="6"/>
  <c r="AE195" i="6"/>
  <c r="AD195" i="6"/>
  <c r="AC195" i="6"/>
  <c r="AB195" i="6"/>
  <c r="AA195" i="6"/>
  <c r="Y195" i="6"/>
  <c r="X195" i="6"/>
  <c r="AG194" i="6"/>
  <c r="AF194" i="6"/>
  <c r="AE194" i="6"/>
  <c r="AD194" i="6"/>
  <c r="AC194" i="6"/>
  <c r="AB194" i="6"/>
  <c r="AA194" i="6"/>
  <c r="Y194" i="6"/>
  <c r="X194" i="6"/>
  <c r="AG193" i="6"/>
  <c r="AF193" i="6"/>
  <c r="AE193" i="6"/>
  <c r="AD193" i="6"/>
  <c r="AC193" i="6"/>
  <c r="AB193" i="6"/>
  <c r="AA193" i="6"/>
  <c r="Y193" i="6"/>
  <c r="X193" i="6"/>
  <c r="AG192" i="6"/>
  <c r="AF192" i="6"/>
  <c r="AE192" i="6"/>
  <c r="AD192" i="6"/>
  <c r="AC192" i="6"/>
  <c r="AB192" i="6"/>
  <c r="AA192" i="6"/>
  <c r="Y192" i="6"/>
  <c r="X192" i="6"/>
  <c r="AG191" i="6"/>
  <c r="AF191" i="6"/>
  <c r="AE191" i="6"/>
  <c r="AD191" i="6"/>
  <c r="AC191" i="6"/>
  <c r="AB191" i="6"/>
  <c r="AA191" i="6"/>
  <c r="Y191" i="6"/>
  <c r="X191" i="6"/>
  <c r="AG190" i="6"/>
  <c r="AF190" i="6"/>
  <c r="AE190" i="6"/>
  <c r="AD190" i="6"/>
  <c r="AC190" i="6"/>
  <c r="AB190" i="6"/>
  <c r="AA190" i="6"/>
  <c r="Y190" i="6"/>
  <c r="X190" i="6"/>
  <c r="AG189" i="6"/>
  <c r="AF189" i="6"/>
  <c r="AE189" i="6"/>
  <c r="AD189" i="6"/>
  <c r="AC189" i="6"/>
  <c r="AB189" i="6"/>
  <c r="AA189" i="6"/>
  <c r="Y189" i="6"/>
  <c r="X189" i="6"/>
  <c r="AG188" i="6"/>
  <c r="AF188" i="6"/>
  <c r="AE188" i="6"/>
  <c r="AD188" i="6"/>
  <c r="AC188" i="6"/>
  <c r="AB188" i="6"/>
  <c r="AA188" i="6"/>
  <c r="Y188" i="6"/>
  <c r="X188" i="6"/>
  <c r="AG187" i="6"/>
  <c r="AF187" i="6"/>
  <c r="AE187" i="6"/>
  <c r="AD187" i="6"/>
  <c r="AC187" i="6"/>
  <c r="AB187" i="6"/>
  <c r="AA187" i="6"/>
  <c r="Y187" i="6"/>
  <c r="X187" i="6"/>
  <c r="AG186" i="6"/>
  <c r="AF186" i="6"/>
  <c r="AE186" i="6"/>
  <c r="AD186" i="6"/>
  <c r="AC186" i="6"/>
  <c r="AB186" i="6"/>
  <c r="AA186" i="6"/>
  <c r="Y186" i="6"/>
  <c r="X186" i="6"/>
  <c r="AG185" i="6"/>
  <c r="AF185" i="6"/>
  <c r="AE185" i="6"/>
  <c r="AD185" i="6"/>
  <c r="AC185" i="6"/>
  <c r="AB185" i="6"/>
  <c r="AA185" i="6"/>
  <c r="Y185" i="6"/>
  <c r="X185" i="6"/>
  <c r="AG184" i="6"/>
  <c r="AF184" i="6"/>
  <c r="AE184" i="6"/>
  <c r="AD184" i="6"/>
  <c r="AC184" i="6"/>
  <c r="AB184" i="6"/>
  <c r="AA184" i="6"/>
  <c r="Y184" i="6"/>
  <c r="X184" i="6"/>
  <c r="AG183" i="6"/>
  <c r="AF183" i="6"/>
  <c r="AE183" i="6"/>
  <c r="AD183" i="6"/>
  <c r="AC183" i="6"/>
  <c r="AB183" i="6"/>
  <c r="AA183" i="6"/>
  <c r="Y183" i="6"/>
  <c r="X183" i="6"/>
  <c r="AG182" i="6"/>
  <c r="AF182" i="6"/>
  <c r="AE182" i="6"/>
  <c r="AD182" i="6"/>
  <c r="AC182" i="6"/>
  <c r="AB182" i="6"/>
  <c r="AA182" i="6"/>
  <c r="Y182" i="6"/>
  <c r="X182" i="6"/>
  <c r="AG181" i="6"/>
  <c r="AF181" i="6"/>
  <c r="AE181" i="6"/>
  <c r="AD181" i="6"/>
  <c r="AC181" i="6"/>
  <c r="AB181" i="6"/>
  <c r="AA181" i="6"/>
  <c r="Y181" i="6"/>
  <c r="X181" i="6"/>
  <c r="AG180" i="6"/>
  <c r="AF180" i="6"/>
  <c r="AE180" i="6"/>
  <c r="AD180" i="6"/>
  <c r="AC180" i="6"/>
  <c r="AB180" i="6"/>
  <c r="AA180" i="6"/>
  <c r="Y180" i="6"/>
  <c r="X180" i="6"/>
  <c r="AG179" i="6"/>
  <c r="AF179" i="6"/>
  <c r="AE179" i="6"/>
  <c r="AD179" i="6"/>
  <c r="AC179" i="6"/>
  <c r="AB179" i="6"/>
  <c r="AA179" i="6"/>
  <c r="Y179" i="6"/>
  <c r="X179" i="6"/>
  <c r="AG178" i="6"/>
  <c r="AF178" i="6"/>
  <c r="AE178" i="6"/>
  <c r="AD178" i="6"/>
  <c r="AC178" i="6"/>
  <c r="AB178" i="6"/>
  <c r="AA178" i="6"/>
  <c r="Y178" i="6"/>
  <c r="X178" i="6"/>
  <c r="AG177" i="6"/>
  <c r="AF177" i="6"/>
  <c r="AE177" i="6"/>
  <c r="AD177" i="6"/>
  <c r="AC177" i="6"/>
  <c r="AB177" i="6"/>
  <c r="AA177" i="6"/>
  <c r="Y177" i="6"/>
  <c r="X177" i="6"/>
  <c r="AG176" i="6"/>
  <c r="AF176" i="6"/>
  <c r="AE176" i="6"/>
  <c r="AD176" i="6"/>
  <c r="AC176" i="6"/>
  <c r="AB176" i="6"/>
  <c r="AA176" i="6"/>
  <c r="Y176" i="6"/>
  <c r="X176" i="6"/>
  <c r="AG175" i="6"/>
  <c r="AF175" i="6"/>
  <c r="AE175" i="6"/>
  <c r="AD175" i="6"/>
  <c r="AC175" i="6"/>
  <c r="AB175" i="6"/>
  <c r="AA175" i="6"/>
  <c r="Y175" i="6"/>
  <c r="X175" i="6"/>
  <c r="AG174" i="6"/>
  <c r="AF174" i="6"/>
  <c r="AE174" i="6"/>
  <c r="AD174" i="6"/>
  <c r="AC174" i="6"/>
  <c r="AB174" i="6"/>
  <c r="AA174" i="6"/>
  <c r="Y174" i="6"/>
  <c r="X174" i="6"/>
  <c r="AG173" i="6"/>
  <c r="AF173" i="6"/>
  <c r="AE173" i="6"/>
  <c r="AD173" i="6"/>
  <c r="AC173" i="6"/>
  <c r="AB173" i="6"/>
  <c r="AA173" i="6"/>
  <c r="Y173" i="6"/>
  <c r="X173" i="6"/>
  <c r="AG172" i="6"/>
  <c r="AF172" i="6"/>
  <c r="AE172" i="6"/>
  <c r="AD172" i="6"/>
  <c r="AC172" i="6"/>
  <c r="AB172" i="6"/>
  <c r="AA172" i="6"/>
  <c r="Y172" i="6"/>
  <c r="X172" i="6"/>
  <c r="AG171" i="6"/>
  <c r="AF171" i="6"/>
  <c r="AE171" i="6"/>
  <c r="AD171" i="6"/>
  <c r="AC171" i="6"/>
  <c r="AB171" i="6"/>
  <c r="AA171" i="6"/>
  <c r="Y171" i="6"/>
  <c r="X171" i="6"/>
  <c r="AG170" i="6"/>
  <c r="AF170" i="6"/>
  <c r="AE170" i="6"/>
  <c r="AD170" i="6"/>
  <c r="AC170" i="6"/>
  <c r="AB170" i="6"/>
  <c r="AA170" i="6"/>
  <c r="Y170" i="6"/>
  <c r="X170" i="6"/>
  <c r="AG169" i="6"/>
  <c r="AF169" i="6"/>
  <c r="AE169" i="6"/>
  <c r="AD169" i="6"/>
  <c r="AC169" i="6"/>
  <c r="AB169" i="6"/>
  <c r="AA169" i="6"/>
  <c r="Y169" i="6"/>
  <c r="X169" i="6"/>
  <c r="AG168" i="6"/>
  <c r="AF168" i="6"/>
  <c r="AE168" i="6"/>
  <c r="AD168" i="6"/>
  <c r="AC168" i="6"/>
  <c r="AB168" i="6"/>
  <c r="AA168" i="6"/>
  <c r="Y168" i="6"/>
  <c r="X168" i="6"/>
  <c r="AG167" i="6"/>
  <c r="AF167" i="6"/>
  <c r="AE167" i="6"/>
  <c r="AD167" i="6"/>
  <c r="AC167" i="6"/>
  <c r="AB167" i="6"/>
  <c r="AA167" i="6"/>
  <c r="Y167" i="6"/>
  <c r="X167" i="6"/>
  <c r="AG166" i="6"/>
  <c r="AF166" i="6"/>
  <c r="AE166" i="6"/>
  <c r="AD166" i="6"/>
  <c r="AC166" i="6"/>
  <c r="AB166" i="6"/>
  <c r="AA166" i="6"/>
  <c r="Y166" i="6"/>
  <c r="X166" i="6"/>
  <c r="AG165" i="6"/>
  <c r="AF165" i="6"/>
  <c r="AE165" i="6"/>
  <c r="AD165" i="6"/>
  <c r="AC165" i="6"/>
  <c r="AB165" i="6"/>
  <c r="AA165" i="6"/>
  <c r="Y165" i="6"/>
  <c r="X165" i="6"/>
  <c r="AG164" i="6"/>
  <c r="AF164" i="6"/>
  <c r="AE164" i="6"/>
  <c r="AD164" i="6"/>
  <c r="AC164" i="6"/>
  <c r="AB164" i="6"/>
  <c r="AA164" i="6"/>
  <c r="Y164" i="6"/>
  <c r="X164" i="6"/>
  <c r="AG163" i="6"/>
  <c r="AF163" i="6"/>
  <c r="AE163" i="6"/>
  <c r="AD163" i="6"/>
  <c r="AC163" i="6"/>
  <c r="AB163" i="6"/>
  <c r="AA163" i="6"/>
  <c r="Y163" i="6"/>
  <c r="X163" i="6"/>
  <c r="AG162" i="6"/>
  <c r="AF162" i="6"/>
  <c r="AE162" i="6"/>
  <c r="AD162" i="6"/>
  <c r="AC162" i="6"/>
  <c r="AB162" i="6"/>
  <c r="AA162" i="6"/>
  <c r="Y162" i="6"/>
  <c r="X162" i="6"/>
  <c r="AG161" i="6"/>
  <c r="AF161" i="6"/>
  <c r="AE161" i="6"/>
  <c r="AD161" i="6"/>
  <c r="AC161" i="6"/>
  <c r="AB161" i="6"/>
  <c r="AA161" i="6"/>
  <c r="Y161" i="6"/>
  <c r="X161" i="6"/>
  <c r="AG160" i="6"/>
  <c r="AF160" i="6"/>
  <c r="AE160" i="6"/>
  <c r="AD160" i="6"/>
  <c r="AC160" i="6"/>
  <c r="AB160" i="6"/>
  <c r="AA160" i="6"/>
  <c r="Y160" i="6"/>
  <c r="X160" i="6"/>
  <c r="AG159" i="6"/>
  <c r="AF159" i="6"/>
  <c r="AE159" i="6"/>
  <c r="AD159" i="6"/>
  <c r="AC159" i="6"/>
  <c r="AB159" i="6"/>
  <c r="AA159" i="6"/>
  <c r="Y159" i="6"/>
  <c r="X159" i="6"/>
  <c r="AG158" i="6"/>
  <c r="AF158" i="6"/>
  <c r="AE158" i="6"/>
  <c r="AD158" i="6"/>
  <c r="AC158" i="6"/>
  <c r="AB158" i="6"/>
  <c r="AA158" i="6"/>
  <c r="Y158" i="6"/>
  <c r="X158" i="6"/>
  <c r="AG157" i="6"/>
  <c r="AF157" i="6"/>
  <c r="AE157" i="6"/>
  <c r="AD157" i="6"/>
  <c r="AC157" i="6"/>
  <c r="AB157" i="6"/>
  <c r="AA157" i="6"/>
  <c r="Y157" i="6"/>
  <c r="X157" i="6"/>
  <c r="AG156" i="6"/>
  <c r="AF156" i="6"/>
  <c r="AE156" i="6"/>
  <c r="AD156" i="6"/>
  <c r="AC156" i="6"/>
  <c r="AB156" i="6"/>
  <c r="AA156" i="6"/>
  <c r="Y156" i="6"/>
  <c r="X156" i="6"/>
  <c r="AG155" i="6"/>
  <c r="AF155" i="6"/>
  <c r="AE155" i="6"/>
  <c r="AD155" i="6"/>
  <c r="AC155" i="6"/>
  <c r="AB155" i="6"/>
  <c r="AA155" i="6"/>
  <c r="Y155" i="6"/>
  <c r="X155" i="6"/>
  <c r="AG154" i="6"/>
  <c r="AF154" i="6"/>
  <c r="AE154" i="6"/>
  <c r="AD154" i="6"/>
  <c r="AC154" i="6"/>
  <c r="AB154" i="6"/>
  <c r="AA154" i="6"/>
  <c r="Y154" i="6"/>
  <c r="X154" i="6"/>
  <c r="AG153" i="6"/>
  <c r="AF153" i="6"/>
  <c r="AE153" i="6"/>
  <c r="AD153" i="6"/>
  <c r="AC153" i="6"/>
  <c r="AB153" i="6"/>
  <c r="AA153" i="6"/>
  <c r="Y153" i="6"/>
  <c r="X153" i="6"/>
  <c r="AG152" i="6"/>
  <c r="AF152" i="6"/>
  <c r="AE152" i="6"/>
  <c r="AD152" i="6"/>
  <c r="AC152" i="6"/>
  <c r="AB152" i="6"/>
  <c r="AA152" i="6"/>
  <c r="Y152" i="6"/>
  <c r="X152" i="6"/>
  <c r="AG151" i="6"/>
  <c r="AF151" i="6"/>
  <c r="AE151" i="6"/>
  <c r="AD151" i="6"/>
  <c r="AC151" i="6"/>
  <c r="AB151" i="6"/>
  <c r="AA151" i="6"/>
  <c r="Y151" i="6"/>
  <c r="X151" i="6"/>
  <c r="AG150" i="6"/>
  <c r="AF150" i="6"/>
  <c r="AE150" i="6"/>
  <c r="AD150" i="6"/>
  <c r="AC150" i="6"/>
  <c r="AB150" i="6"/>
  <c r="AA150" i="6"/>
  <c r="Y150" i="6"/>
  <c r="X150" i="6"/>
  <c r="AG149" i="6"/>
  <c r="AF149" i="6"/>
  <c r="AE149" i="6"/>
  <c r="AD149" i="6"/>
  <c r="AC149" i="6"/>
  <c r="AB149" i="6"/>
  <c r="AA149" i="6"/>
  <c r="Y149" i="6"/>
  <c r="X149" i="6"/>
  <c r="AG148" i="6"/>
  <c r="AF148" i="6"/>
  <c r="AE148" i="6"/>
  <c r="AD148" i="6"/>
  <c r="AC148" i="6"/>
  <c r="AB148" i="6"/>
  <c r="AA148" i="6"/>
  <c r="Y148" i="6"/>
  <c r="X148" i="6"/>
  <c r="AG147" i="6"/>
  <c r="AF147" i="6"/>
  <c r="AE147" i="6"/>
  <c r="AD147" i="6"/>
  <c r="AC147" i="6"/>
  <c r="AB147" i="6"/>
  <c r="AA147" i="6"/>
  <c r="Y147" i="6"/>
  <c r="X147" i="6"/>
  <c r="AG146" i="6"/>
  <c r="AF146" i="6"/>
  <c r="AE146" i="6"/>
  <c r="AD146" i="6"/>
  <c r="AC146" i="6"/>
  <c r="AB146" i="6"/>
  <c r="AA146" i="6"/>
  <c r="Y146" i="6"/>
  <c r="X146" i="6"/>
  <c r="AG145" i="6"/>
  <c r="AF145" i="6"/>
  <c r="AE145" i="6"/>
  <c r="AD145" i="6"/>
  <c r="AC145" i="6"/>
  <c r="AB145" i="6"/>
  <c r="AA145" i="6"/>
  <c r="Y145" i="6"/>
  <c r="X145" i="6"/>
  <c r="AG144" i="6"/>
  <c r="AF144" i="6"/>
  <c r="AE144" i="6"/>
  <c r="AD144" i="6"/>
  <c r="AC144" i="6"/>
  <c r="AB144" i="6"/>
  <c r="AA144" i="6"/>
  <c r="Y144" i="6"/>
  <c r="X144" i="6"/>
  <c r="AG143" i="6"/>
  <c r="AF143" i="6"/>
  <c r="AE143" i="6"/>
  <c r="AD143" i="6"/>
  <c r="AC143" i="6"/>
  <c r="AB143" i="6"/>
  <c r="AA143" i="6"/>
  <c r="Y143" i="6"/>
  <c r="X143" i="6"/>
  <c r="AG142" i="6"/>
  <c r="AF142" i="6"/>
  <c r="AE142" i="6"/>
  <c r="AD142" i="6"/>
  <c r="AC142" i="6"/>
  <c r="AB142" i="6"/>
  <c r="AA142" i="6"/>
  <c r="Y142" i="6"/>
  <c r="X142" i="6"/>
  <c r="AG141" i="6"/>
  <c r="AF141" i="6"/>
  <c r="AE141" i="6"/>
  <c r="AD141" i="6"/>
  <c r="AC141" i="6"/>
  <c r="AB141" i="6"/>
  <c r="AA141" i="6"/>
  <c r="Y141" i="6"/>
  <c r="X141" i="6"/>
  <c r="AG140" i="6"/>
  <c r="AF140" i="6"/>
  <c r="AE140" i="6"/>
  <c r="AD140" i="6"/>
  <c r="AC140" i="6"/>
  <c r="AB140" i="6"/>
  <c r="AA140" i="6"/>
  <c r="Y140" i="6"/>
  <c r="X140" i="6"/>
  <c r="AG139" i="6"/>
  <c r="AF139" i="6"/>
  <c r="AE139" i="6"/>
  <c r="AD139" i="6"/>
  <c r="AC139" i="6"/>
  <c r="AB139" i="6"/>
  <c r="AA139" i="6"/>
  <c r="Y139" i="6"/>
  <c r="X139" i="6"/>
  <c r="AG138" i="6"/>
  <c r="AF138" i="6"/>
  <c r="AE138" i="6"/>
  <c r="AD138" i="6"/>
  <c r="AC138" i="6"/>
  <c r="AB138" i="6"/>
  <c r="AA138" i="6"/>
  <c r="Y138" i="6"/>
  <c r="X138" i="6"/>
  <c r="AG137" i="6"/>
  <c r="AF137" i="6"/>
  <c r="AE137" i="6"/>
  <c r="AD137" i="6"/>
  <c r="AC137" i="6"/>
  <c r="AB137" i="6"/>
  <c r="AA137" i="6"/>
  <c r="Y137" i="6"/>
  <c r="X137" i="6"/>
  <c r="AG136" i="6"/>
  <c r="AF136" i="6"/>
  <c r="AE136" i="6"/>
  <c r="AD136" i="6"/>
  <c r="AC136" i="6"/>
  <c r="AB136" i="6"/>
  <c r="AA136" i="6"/>
  <c r="Y136" i="6"/>
  <c r="X136" i="6"/>
  <c r="AG135" i="6"/>
  <c r="AF135" i="6"/>
  <c r="AE135" i="6"/>
  <c r="AD135" i="6"/>
  <c r="AC135" i="6"/>
  <c r="AB135" i="6"/>
  <c r="AA135" i="6"/>
  <c r="Y135" i="6"/>
  <c r="X135" i="6"/>
  <c r="AG134" i="6"/>
  <c r="AF134" i="6"/>
  <c r="AE134" i="6"/>
  <c r="AD134" i="6"/>
  <c r="AC134" i="6"/>
  <c r="AB134" i="6"/>
  <c r="AA134" i="6"/>
  <c r="Y134" i="6"/>
  <c r="X134" i="6"/>
  <c r="AG133" i="6"/>
  <c r="AF133" i="6"/>
  <c r="AE133" i="6"/>
  <c r="AD133" i="6"/>
  <c r="AC133" i="6"/>
  <c r="AB133" i="6"/>
  <c r="AA133" i="6"/>
  <c r="Y133" i="6"/>
  <c r="X133" i="6"/>
  <c r="AG132" i="6"/>
  <c r="AF132" i="6"/>
  <c r="AE132" i="6"/>
  <c r="AD132" i="6"/>
  <c r="AC132" i="6"/>
  <c r="AB132" i="6"/>
  <c r="AA132" i="6"/>
  <c r="Y132" i="6"/>
  <c r="X132" i="6"/>
  <c r="AG131" i="6"/>
  <c r="AF131" i="6"/>
  <c r="AE131" i="6"/>
  <c r="AD131" i="6"/>
  <c r="AC131" i="6"/>
  <c r="AB131" i="6"/>
  <c r="AA131" i="6"/>
  <c r="Y131" i="6"/>
  <c r="X131" i="6"/>
  <c r="AG130" i="6"/>
  <c r="AF130" i="6"/>
  <c r="AE130" i="6"/>
  <c r="AD130" i="6"/>
  <c r="AC130" i="6"/>
  <c r="AB130" i="6"/>
  <c r="AA130" i="6"/>
  <c r="Y130" i="6"/>
  <c r="X130" i="6"/>
  <c r="AG129" i="6"/>
  <c r="AF129" i="6"/>
  <c r="AE129" i="6"/>
  <c r="AD129" i="6"/>
  <c r="AC129" i="6"/>
  <c r="AB129" i="6"/>
  <c r="AA129" i="6"/>
  <c r="Y129" i="6"/>
  <c r="X129" i="6"/>
  <c r="AG128" i="6"/>
  <c r="AF128" i="6"/>
  <c r="AE128" i="6"/>
  <c r="AD128" i="6"/>
  <c r="AC128" i="6"/>
  <c r="AB128" i="6"/>
  <c r="AA128" i="6"/>
  <c r="Y128" i="6"/>
  <c r="X128" i="6"/>
  <c r="AG127" i="6"/>
  <c r="AF127" i="6"/>
  <c r="AE127" i="6"/>
  <c r="AD127" i="6"/>
  <c r="AC127" i="6"/>
  <c r="AB127" i="6"/>
  <c r="AA127" i="6"/>
  <c r="Y127" i="6"/>
  <c r="X127" i="6"/>
  <c r="AG126" i="6"/>
  <c r="AF126" i="6"/>
  <c r="AE126" i="6"/>
  <c r="AD126" i="6"/>
  <c r="AC126" i="6"/>
  <c r="AB126" i="6"/>
  <c r="AA126" i="6"/>
  <c r="Y126" i="6"/>
  <c r="X126" i="6"/>
  <c r="AG125" i="6"/>
  <c r="AF125" i="6"/>
  <c r="AE125" i="6"/>
  <c r="AD125" i="6"/>
  <c r="AC125" i="6"/>
  <c r="AB125" i="6"/>
  <c r="AA125" i="6"/>
  <c r="Y125" i="6"/>
  <c r="X125" i="6"/>
  <c r="AG124" i="6"/>
  <c r="AF124" i="6"/>
  <c r="AE124" i="6"/>
  <c r="AD124" i="6"/>
  <c r="AC124" i="6"/>
  <c r="AB124" i="6"/>
  <c r="AA124" i="6"/>
  <c r="Y124" i="6"/>
  <c r="X124" i="6"/>
  <c r="AG123" i="6"/>
  <c r="AF123" i="6"/>
  <c r="AE123" i="6"/>
  <c r="AD123" i="6"/>
  <c r="AC123" i="6"/>
  <c r="AB123" i="6"/>
  <c r="AA123" i="6"/>
  <c r="Y123" i="6"/>
  <c r="X123" i="6"/>
  <c r="AG122" i="6"/>
  <c r="AF122" i="6"/>
  <c r="AE122" i="6"/>
  <c r="AD122" i="6"/>
  <c r="AC122" i="6"/>
  <c r="AB122" i="6"/>
  <c r="AA122" i="6"/>
  <c r="Y122" i="6"/>
  <c r="X122" i="6"/>
  <c r="AG121" i="6"/>
  <c r="AF121" i="6"/>
  <c r="AE121" i="6"/>
  <c r="AD121" i="6"/>
  <c r="AC121" i="6"/>
  <c r="AB121" i="6"/>
  <c r="AA121" i="6"/>
  <c r="Y121" i="6"/>
  <c r="X121" i="6"/>
  <c r="AG120" i="6"/>
  <c r="AF120" i="6"/>
  <c r="AE120" i="6"/>
  <c r="AD120" i="6"/>
  <c r="AC120" i="6"/>
  <c r="AB120" i="6"/>
  <c r="AA120" i="6"/>
  <c r="Y120" i="6"/>
  <c r="X120" i="6"/>
  <c r="AG119" i="6"/>
  <c r="AF119" i="6"/>
  <c r="AE119" i="6"/>
  <c r="AD119" i="6"/>
  <c r="AC119" i="6"/>
  <c r="AB119" i="6"/>
  <c r="AA119" i="6"/>
  <c r="Y119" i="6"/>
  <c r="X119" i="6"/>
  <c r="AG118" i="6"/>
  <c r="AF118" i="6"/>
  <c r="AE118" i="6"/>
  <c r="AD118" i="6"/>
  <c r="AC118" i="6"/>
  <c r="AB118" i="6"/>
  <c r="AA118" i="6"/>
  <c r="Y118" i="6"/>
  <c r="X118" i="6"/>
  <c r="AG117" i="6"/>
  <c r="AF117" i="6"/>
  <c r="AE117" i="6"/>
  <c r="AD117" i="6"/>
  <c r="AC117" i="6"/>
  <c r="AB117" i="6"/>
  <c r="AA117" i="6"/>
  <c r="Y117" i="6"/>
  <c r="X117" i="6"/>
  <c r="AG116" i="6"/>
  <c r="AF116" i="6"/>
  <c r="AE116" i="6"/>
  <c r="AD116" i="6"/>
  <c r="AC116" i="6"/>
  <c r="AB116" i="6"/>
  <c r="AA116" i="6"/>
  <c r="Y116" i="6"/>
  <c r="X116" i="6"/>
  <c r="AG115" i="6"/>
  <c r="AF115" i="6"/>
  <c r="AE115" i="6"/>
  <c r="AD115" i="6"/>
  <c r="AC115" i="6"/>
  <c r="AB115" i="6"/>
  <c r="AA115" i="6"/>
  <c r="Y115" i="6"/>
  <c r="X115" i="6"/>
  <c r="AG114" i="6"/>
  <c r="AF114" i="6"/>
  <c r="AE114" i="6"/>
  <c r="AD114" i="6"/>
  <c r="AC114" i="6"/>
  <c r="AB114" i="6"/>
  <c r="AA114" i="6"/>
  <c r="Y114" i="6"/>
  <c r="X114" i="6"/>
  <c r="AG113" i="6"/>
  <c r="AF113" i="6"/>
  <c r="AE113" i="6"/>
  <c r="AD113" i="6"/>
  <c r="AC113" i="6"/>
  <c r="AB113" i="6"/>
  <c r="AA113" i="6"/>
  <c r="Y113" i="6"/>
  <c r="X113" i="6"/>
  <c r="AG112" i="6"/>
  <c r="AF112" i="6"/>
  <c r="AE112" i="6"/>
  <c r="AD112" i="6"/>
  <c r="AC112" i="6"/>
  <c r="AB112" i="6"/>
  <c r="AA112" i="6"/>
  <c r="Y112" i="6"/>
  <c r="X112" i="6"/>
  <c r="AG111" i="6"/>
  <c r="AF111" i="6"/>
  <c r="AE111" i="6"/>
  <c r="AD111" i="6"/>
  <c r="AC111" i="6"/>
  <c r="AB111" i="6"/>
  <c r="AA111" i="6"/>
  <c r="Y111" i="6"/>
  <c r="X111" i="6"/>
  <c r="AG110" i="6"/>
  <c r="AF110" i="6"/>
  <c r="AE110" i="6"/>
  <c r="AD110" i="6"/>
  <c r="AC110" i="6"/>
  <c r="AB110" i="6"/>
  <c r="AA110" i="6"/>
  <c r="Y110" i="6"/>
  <c r="X110" i="6"/>
  <c r="AG109" i="6"/>
  <c r="AF109" i="6"/>
  <c r="AE109" i="6"/>
  <c r="AD109" i="6"/>
  <c r="AC109" i="6"/>
  <c r="AB109" i="6"/>
  <c r="AA109" i="6"/>
  <c r="Y109" i="6"/>
  <c r="X109" i="6"/>
  <c r="AG108" i="6"/>
  <c r="AF108" i="6"/>
  <c r="AE108" i="6"/>
  <c r="AD108" i="6"/>
  <c r="AC108" i="6"/>
  <c r="AB108" i="6"/>
  <c r="AA108" i="6"/>
  <c r="Y108" i="6"/>
  <c r="X108" i="6"/>
  <c r="AG107" i="6"/>
  <c r="AF107" i="6"/>
  <c r="AE107" i="6"/>
  <c r="AD107" i="6"/>
  <c r="AC107" i="6"/>
  <c r="AB107" i="6"/>
  <c r="AA107" i="6"/>
  <c r="Y107" i="6"/>
  <c r="X107" i="6"/>
  <c r="AG106" i="6"/>
  <c r="AF106" i="6"/>
  <c r="AE106" i="6"/>
  <c r="AD106" i="6"/>
  <c r="AC106" i="6"/>
  <c r="AB106" i="6"/>
  <c r="AA106" i="6"/>
  <c r="Y106" i="6"/>
  <c r="X106" i="6"/>
  <c r="AG105" i="6"/>
  <c r="AF105" i="6"/>
  <c r="AE105" i="6"/>
  <c r="AD105" i="6"/>
  <c r="AC105" i="6"/>
  <c r="AB105" i="6"/>
  <c r="AA105" i="6"/>
  <c r="Y105" i="6"/>
  <c r="X105" i="6"/>
  <c r="AG104" i="6"/>
  <c r="AF104" i="6"/>
  <c r="AE104" i="6"/>
  <c r="AD104" i="6"/>
  <c r="AC104" i="6"/>
  <c r="AB104" i="6"/>
  <c r="AA104" i="6"/>
  <c r="Y104" i="6"/>
  <c r="X104" i="6"/>
  <c r="AG103" i="6"/>
  <c r="AF103" i="6"/>
  <c r="AE103" i="6"/>
  <c r="AD103" i="6"/>
  <c r="AC103" i="6"/>
  <c r="AB103" i="6"/>
  <c r="AA103" i="6"/>
  <c r="Y103" i="6"/>
  <c r="X103" i="6"/>
  <c r="AG102" i="6"/>
  <c r="AF102" i="6"/>
  <c r="AE102" i="6"/>
  <c r="AD102" i="6"/>
  <c r="AC102" i="6"/>
  <c r="AB102" i="6"/>
  <c r="AA102" i="6"/>
  <c r="Y102" i="6"/>
  <c r="X102" i="6"/>
  <c r="AG101" i="6"/>
  <c r="AF101" i="6"/>
  <c r="AE101" i="6"/>
  <c r="AD101" i="6"/>
  <c r="AC101" i="6"/>
  <c r="AB101" i="6"/>
  <c r="AA101" i="6"/>
  <c r="Y101" i="6"/>
  <c r="X101" i="6"/>
  <c r="AG100" i="6"/>
  <c r="AF100" i="6"/>
  <c r="AE100" i="6"/>
  <c r="AD100" i="6"/>
  <c r="AC100" i="6"/>
  <c r="AB100" i="6"/>
  <c r="AA100" i="6"/>
  <c r="Y100" i="6"/>
  <c r="X100" i="6"/>
  <c r="AG99" i="6"/>
  <c r="AF99" i="6"/>
  <c r="AE99" i="6"/>
  <c r="AD99" i="6"/>
  <c r="AC99" i="6"/>
  <c r="AB99" i="6"/>
  <c r="AA99" i="6"/>
  <c r="Y99" i="6"/>
  <c r="X99" i="6"/>
  <c r="AG98" i="6"/>
  <c r="AF98" i="6"/>
  <c r="AE98" i="6"/>
  <c r="AD98" i="6"/>
  <c r="AC98" i="6"/>
  <c r="AB98" i="6"/>
  <c r="AA98" i="6"/>
  <c r="Y98" i="6"/>
  <c r="X98" i="6"/>
  <c r="AG97" i="6"/>
  <c r="AF97" i="6"/>
  <c r="AE97" i="6"/>
  <c r="AD97" i="6"/>
  <c r="AC97" i="6"/>
  <c r="AB97" i="6"/>
  <c r="AA97" i="6"/>
  <c r="Y97" i="6"/>
  <c r="X97" i="6"/>
  <c r="AG96" i="6"/>
  <c r="AF96" i="6"/>
  <c r="AE96" i="6"/>
  <c r="AD96" i="6"/>
  <c r="AC96" i="6"/>
  <c r="AB96" i="6"/>
  <c r="AA96" i="6"/>
  <c r="Y96" i="6"/>
  <c r="X96" i="6"/>
  <c r="AG95" i="6"/>
  <c r="AF95" i="6"/>
  <c r="AE95" i="6"/>
  <c r="AD95" i="6"/>
  <c r="AC95" i="6"/>
  <c r="AB95" i="6"/>
  <c r="AA95" i="6"/>
  <c r="Y95" i="6"/>
  <c r="X95" i="6"/>
  <c r="AG94" i="6"/>
  <c r="AF94" i="6"/>
  <c r="AE94" i="6"/>
  <c r="AD94" i="6"/>
  <c r="AC94" i="6"/>
  <c r="AB94" i="6"/>
  <c r="AA94" i="6"/>
  <c r="Y94" i="6"/>
  <c r="X94" i="6"/>
  <c r="AG93" i="6"/>
  <c r="AF93" i="6"/>
  <c r="AE93" i="6"/>
  <c r="AD93" i="6"/>
  <c r="AC93" i="6"/>
  <c r="AB93" i="6"/>
  <c r="AA93" i="6"/>
  <c r="Y93" i="6"/>
  <c r="X93" i="6"/>
  <c r="AG92" i="6"/>
  <c r="AF92" i="6"/>
  <c r="AE92" i="6"/>
  <c r="AD92" i="6"/>
  <c r="AC92" i="6"/>
  <c r="AB92" i="6"/>
  <c r="AA92" i="6"/>
  <c r="Y92" i="6"/>
  <c r="X92" i="6"/>
  <c r="AG91" i="6"/>
  <c r="AF91" i="6"/>
  <c r="AE91" i="6"/>
  <c r="AD91" i="6"/>
  <c r="AC91" i="6"/>
  <c r="AB91" i="6"/>
  <c r="AA91" i="6"/>
  <c r="Y91" i="6"/>
  <c r="X91" i="6"/>
  <c r="AG90" i="6"/>
  <c r="AF90" i="6"/>
  <c r="AE90" i="6"/>
  <c r="AD90" i="6"/>
  <c r="AC90" i="6"/>
  <c r="AB90" i="6"/>
  <c r="AA90" i="6"/>
  <c r="Y90" i="6"/>
  <c r="X90" i="6"/>
  <c r="AG89" i="6"/>
  <c r="AF89" i="6"/>
  <c r="AE89" i="6"/>
  <c r="AD89" i="6"/>
  <c r="AC89" i="6"/>
  <c r="AB89" i="6"/>
  <c r="AA89" i="6"/>
  <c r="Y89" i="6"/>
  <c r="X89" i="6"/>
  <c r="AG88" i="6"/>
  <c r="AF88" i="6"/>
  <c r="AE88" i="6"/>
  <c r="AD88" i="6"/>
  <c r="AC88" i="6"/>
  <c r="AB88" i="6"/>
  <c r="AA88" i="6"/>
  <c r="Y88" i="6"/>
  <c r="X88" i="6"/>
  <c r="AG87" i="6"/>
  <c r="AF87" i="6"/>
  <c r="AE87" i="6"/>
  <c r="AD87" i="6"/>
  <c r="AC87" i="6"/>
  <c r="AB87" i="6"/>
  <c r="AA87" i="6"/>
  <c r="Y87" i="6"/>
  <c r="X87" i="6"/>
  <c r="AG86" i="6"/>
  <c r="AF86" i="6"/>
  <c r="AE86" i="6"/>
  <c r="AD86" i="6"/>
  <c r="AC86" i="6"/>
  <c r="AB86" i="6"/>
  <c r="AA86" i="6"/>
  <c r="Y86" i="6"/>
  <c r="X86" i="6"/>
  <c r="AG85" i="6"/>
  <c r="AF85" i="6"/>
  <c r="AE85" i="6"/>
  <c r="AD85" i="6"/>
  <c r="AC85" i="6"/>
  <c r="AB85" i="6"/>
  <c r="AA85" i="6"/>
  <c r="Y85" i="6"/>
  <c r="X85" i="6"/>
  <c r="AG84" i="6"/>
  <c r="AF84" i="6"/>
  <c r="AE84" i="6"/>
  <c r="AD84" i="6"/>
  <c r="AC84" i="6"/>
  <c r="AB84" i="6"/>
  <c r="AA84" i="6"/>
  <c r="Y84" i="6"/>
  <c r="X84" i="6"/>
  <c r="AG83" i="6"/>
  <c r="AF83" i="6"/>
  <c r="AE83" i="6"/>
  <c r="AD83" i="6"/>
  <c r="AC83" i="6"/>
  <c r="AB83" i="6"/>
  <c r="AA83" i="6"/>
  <c r="Y83" i="6"/>
  <c r="X83" i="6"/>
  <c r="AG82" i="6"/>
  <c r="AF82" i="6"/>
  <c r="AE82" i="6"/>
  <c r="AD82" i="6"/>
  <c r="AC82" i="6"/>
  <c r="AB82" i="6"/>
  <c r="AA82" i="6"/>
  <c r="Y82" i="6"/>
  <c r="X82" i="6"/>
  <c r="AG81" i="6"/>
  <c r="AF81" i="6"/>
  <c r="AE81" i="6"/>
  <c r="AD81" i="6"/>
  <c r="AC81" i="6"/>
  <c r="AB81" i="6"/>
  <c r="AA81" i="6"/>
  <c r="Y81" i="6"/>
  <c r="X81" i="6"/>
  <c r="AG80" i="6"/>
  <c r="AF80" i="6"/>
  <c r="AE80" i="6"/>
  <c r="AD80" i="6"/>
  <c r="AC80" i="6"/>
  <c r="AB80" i="6"/>
  <c r="AA80" i="6"/>
  <c r="Y80" i="6"/>
  <c r="X80" i="6"/>
  <c r="AG79" i="6"/>
  <c r="AF79" i="6"/>
  <c r="AE79" i="6"/>
  <c r="AD79" i="6"/>
  <c r="AC79" i="6"/>
  <c r="AB79" i="6"/>
  <c r="AA79" i="6"/>
  <c r="Y79" i="6"/>
  <c r="X79" i="6"/>
  <c r="AG78" i="6"/>
  <c r="AF78" i="6"/>
  <c r="AE78" i="6"/>
  <c r="AD78" i="6"/>
  <c r="AC78" i="6"/>
  <c r="AB78" i="6"/>
  <c r="AA78" i="6"/>
  <c r="Y78" i="6"/>
  <c r="X78" i="6"/>
  <c r="AG77" i="6"/>
  <c r="AF77" i="6"/>
  <c r="AE77" i="6"/>
  <c r="AD77" i="6"/>
  <c r="AC77" i="6"/>
  <c r="AB77" i="6"/>
  <c r="AA77" i="6"/>
  <c r="Y77" i="6"/>
  <c r="X77" i="6"/>
  <c r="AG76" i="6"/>
  <c r="AF76" i="6"/>
  <c r="AE76" i="6"/>
  <c r="AD76" i="6"/>
  <c r="AC76" i="6"/>
  <c r="AB76" i="6"/>
  <c r="AA76" i="6"/>
  <c r="Y76" i="6"/>
  <c r="X76" i="6"/>
  <c r="AG75" i="6"/>
  <c r="AF75" i="6"/>
  <c r="AE75" i="6"/>
  <c r="AD75" i="6"/>
  <c r="AC75" i="6"/>
  <c r="AB75" i="6"/>
  <c r="AA75" i="6"/>
  <c r="Y75" i="6"/>
  <c r="X75" i="6"/>
  <c r="AG74" i="6"/>
  <c r="AF74" i="6"/>
  <c r="AE74" i="6"/>
  <c r="AD74" i="6"/>
  <c r="AC74" i="6"/>
  <c r="AB74" i="6"/>
  <c r="AA74" i="6"/>
  <c r="Y74" i="6"/>
  <c r="X74" i="6"/>
  <c r="AG73" i="6"/>
  <c r="AF73" i="6"/>
  <c r="AE73" i="6"/>
  <c r="AD73" i="6"/>
  <c r="AC73" i="6"/>
  <c r="AB73" i="6"/>
  <c r="AA73" i="6"/>
  <c r="Y73" i="6"/>
  <c r="X73" i="6"/>
  <c r="AG72" i="6"/>
  <c r="AF72" i="6"/>
  <c r="AE72" i="6"/>
  <c r="AD72" i="6"/>
  <c r="AC72" i="6"/>
  <c r="AB72" i="6"/>
  <c r="AA72" i="6"/>
  <c r="Y72" i="6"/>
  <c r="X72" i="6"/>
  <c r="AG71" i="6"/>
  <c r="AF71" i="6"/>
  <c r="AE71" i="6"/>
  <c r="AD71" i="6"/>
  <c r="AC71" i="6"/>
  <c r="AB71" i="6"/>
  <c r="AA71" i="6"/>
  <c r="Y71" i="6"/>
  <c r="X71" i="6"/>
  <c r="AG70" i="6"/>
  <c r="AF70" i="6"/>
  <c r="AE70" i="6"/>
  <c r="AD70" i="6"/>
  <c r="AC70" i="6"/>
  <c r="AB70" i="6"/>
  <c r="AA70" i="6"/>
  <c r="Y70" i="6"/>
  <c r="X70" i="6"/>
  <c r="AG69" i="6"/>
  <c r="AF69" i="6"/>
  <c r="AE69" i="6"/>
  <c r="AD69" i="6"/>
  <c r="AC69" i="6"/>
  <c r="AB69" i="6"/>
  <c r="AA69" i="6"/>
  <c r="Y69" i="6"/>
  <c r="X69" i="6"/>
  <c r="AG68" i="6"/>
  <c r="AF68" i="6"/>
  <c r="AE68" i="6"/>
  <c r="AD68" i="6"/>
  <c r="AC68" i="6"/>
  <c r="AB68" i="6"/>
  <c r="AA68" i="6"/>
  <c r="Y68" i="6"/>
  <c r="X68" i="6"/>
  <c r="AG67" i="6"/>
  <c r="AF67" i="6"/>
  <c r="AE67" i="6"/>
  <c r="AD67" i="6"/>
  <c r="AC67" i="6"/>
  <c r="AB67" i="6"/>
  <c r="AA67" i="6"/>
  <c r="Y67" i="6"/>
  <c r="X67" i="6"/>
  <c r="AG66" i="6"/>
  <c r="AF66" i="6"/>
  <c r="AE66" i="6"/>
  <c r="AD66" i="6"/>
  <c r="AC66" i="6"/>
  <c r="AB66" i="6"/>
  <c r="AA66" i="6"/>
  <c r="Y66" i="6"/>
  <c r="X66" i="6"/>
  <c r="AG65" i="6"/>
  <c r="AF65" i="6"/>
  <c r="AE65" i="6"/>
  <c r="AD65" i="6"/>
  <c r="AC65" i="6"/>
  <c r="AB65" i="6"/>
  <c r="AA65" i="6"/>
  <c r="Y65" i="6"/>
  <c r="X65" i="6"/>
  <c r="AG64" i="6"/>
  <c r="AF64" i="6"/>
  <c r="AE64" i="6"/>
  <c r="AD64" i="6"/>
  <c r="AC64" i="6"/>
  <c r="AB64" i="6"/>
  <c r="AA64" i="6"/>
  <c r="Y64" i="6"/>
  <c r="X64" i="6"/>
  <c r="AG63" i="6"/>
  <c r="AF63" i="6"/>
  <c r="AE63" i="6"/>
  <c r="AD63" i="6"/>
  <c r="AC63" i="6"/>
  <c r="AB63" i="6"/>
  <c r="AA63" i="6"/>
  <c r="Y63" i="6"/>
  <c r="X63" i="6"/>
  <c r="AG62" i="6"/>
  <c r="AF62" i="6"/>
  <c r="AE62" i="6"/>
  <c r="AD62" i="6"/>
  <c r="AC62" i="6"/>
  <c r="AB62" i="6"/>
  <c r="AA62" i="6"/>
  <c r="Y62" i="6"/>
  <c r="X62" i="6"/>
  <c r="AG61" i="6"/>
  <c r="AF61" i="6"/>
  <c r="AE61" i="6"/>
  <c r="AD61" i="6"/>
  <c r="AC61" i="6"/>
  <c r="AB61" i="6"/>
  <c r="AA61" i="6"/>
  <c r="Y61" i="6"/>
  <c r="X61" i="6"/>
  <c r="AG60" i="6"/>
  <c r="AF60" i="6"/>
  <c r="AE60" i="6"/>
  <c r="AD60" i="6"/>
  <c r="AC60" i="6"/>
  <c r="AB60" i="6"/>
  <c r="AA60" i="6"/>
  <c r="Y60" i="6"/>
  <c r="X60" i="6"/>
  <c r="AG59" i="6"/>
  <c r="AF59" i="6"/>
  <c r="AE59" i="6"/>
  <c r="AD59" i="6"/>
  <c r="AC59" i="6"/>
  <c r="AB59" i="6"/>
  <c r="AA59" i="6"/>
  <c r="Y59" i="6"/>
  <c r="X59" i="6"/>
  <c r="AG58" i="6"/>
  <c r="AF58" i="6"/>
  <c r="AE58" i="6"/>
  <c r="AD58" i="6"/>
  <c r="AC58" i="6"/>
  <c r="AB58" i="6"/>
  <c r="AA58" i="6"/>
  <c r="Y58" i="6"/>
  <c r="X58" i="6"/>
  <c r="AG57" i="6"/>
  <c r="AF57" i="6"/>
  <c r="AE57" i="6"/>
  <c r="AD57" i="6"/>
  <c r="AC57" i="6"/>
  <c r="AB57" i="6"/>
  <c r="AA57" i="6"/>
  <c r="Y57" i="6"/>
  <c r="X57" i="6"/>
  <c r="AG56" i="6"/>
  <c r="AF56" i="6"/>
  <c r="AE56" i="6"/>
  <c r="AD56" i="6"/>
  <c r="AC56" i="6"/>
  <c r="AB56" i="6"/>
  <c r="AA56" i="6"/>
  <c r="Y56" i="6"/>
  <c r="X56" i="6"/>
  <c r="AG55" i="6"/>
  <c r="AF55" i="6"/>
  <c r="AE55" i="6"/>
  <c r="AD55" i="6"/>
  <c r="AC55" i="6"/>
  <c r="AB55" i="6"/>
  <c r="AA55" i="6"/>
  <c r="Y55" i="6"/>
  <c r="X55" i="6"/>
  <c r="AG54" i="6"/>
  <c r="AF54" i="6"/>
  <c r="AE54" i="6"/>
  <c r="AD54" i="6"/>
  <c r="AC54" i="6"/>
  <c r="AB54" i="6"/>
  <c r="AA54" i="6"/>
  <c r="Y54" i="6"/>
  <c r="X54" i="6"/>
  <c r="AG53" i="6"/>
  <c r="AF53" i="6"/>
  <c r="AE53" i="6"/>
  <c r="AD53" i="6"/>
  <c r="AC53" i="6"/>
  <c r="AB53" i="6"/>
  <c r="AA53" i="6"/>
  <c r="Y53" i="6"/>
  <c r="X53" i="6"/>
  <c r="AG52" i="6"/>
  <c r="AF52" i="6"/>
  <c r="AE52" i="6"/>
  <c r="AD52" i="6"/>
  <c r="AC52" i="6"/>
  <c r="AB52" i="6"/>
  <c r="AA52" i="6"/>
  <c r="Y52" i="6"/>
  <c r="X52" i="6"/>
  <c r="AG51" i="6"/>
  <c r="AF51" i="6"/>
  <c r="AE51" i="6"/>
  <c r="AD51" i="6"/>
  <c r="AC51" i="6"/>
  <c r="AB51" i="6"/>
  <c r="AA51" i="6"/>
  <c r="Y51" i="6"/>
  <c r="X51" i="6"/>
  <c r="AG50" i="6"/>
  <c r="AF50" i="6"/>
  <c r="AE50" i="6"/>
  <c r="AD50" i="6"/>
  <c r="AC50" i="6"/>
  <c r="AB50" i="6"/>
  <c r="AA50" i="6"/>
  <c r="Y50" i="6"/>
  <c r="X50" i="6"/>
  <c r="AG49" i="6"/>
  <c r="AF49" i="6"/>
  <c r="AE49" i="6"/>
  <c r="AD49" i="6"/>
  <c r="AC49" i="6"/>
  <c r="AB49" i="6"/>
  <c r="AA49" i="6"/>
  <c r="Y49" i="6"/>
  <c r="X49" i="6"/>
  <c r="AG48" i="6"/>
  <c r="AF48" i="6"/>
  <c r="AE48" i="6"/>
  <c r="AD48" i="6"/>
  <c r="AC48" i="6"/>
  <c r="AB48" i="6"/>
  <c r="AA48" i="6"/>
  <c r="Y48" i="6"/>
  <c r="X48" i="6"/>
  <c r="AG47" i="6"/>
  <c r="AF47" i="6"/>
  <c r="AE47" i="6"/>
  <c r="AD47" i="6"/>
  <c r="AC47" i="6"/>
  <c r="AB47" i="6"/>
  <c r="AA47" i="6"/>
  <c r="Y47" i="6"/>
  <c r="X47" i="6"/>
  <c r="AG46" i="6"/>
  <c r="AF46" i="6"/>
  <c r="AE46" i="6"/>
  <c r="AD46" i="6"/>
  <c r="AC46" i="6"/>
  <c r="AB46" i="6"/>
  <c r="AA46" i="6"/>
  <c r="Y46" i="6"/>
  <c r="X46" i="6"/>
  <c r="AG45" i="6"/>
  <c r="AF45" i="6"/>
  <c r="AE45" i="6"/>
  <c r="AD45" i="6"/>
  <c r="AC45" i="6"/>
  <c r="AB45" i="6"/>
  <c r="AA45" i="6"/>
  <c r="Y45" i="6"/>
  <c r="X45" i="6"/>
  <c r="AG44" i="6"/>
  <c r="AF44" i="6"/>
  <c r="AE44" i="6"/>
  <c r="AD44" i="6"/>
  <c r="AC44" i="6"/>
  <c r="AB44" i="6"/>
  <c r="AA44" i="6"/>
  <c r="Y44" i="6"/>
  <c r="X44" i="6"/>
  <c r="AG43" i="6"/>
  <c r="AF43" i="6"/>
  <c r="AE43" i="6"/>
  <c r="AD43" i="6"/>
  <c r="AC43" i="6"/>
  <c r="AB43" i="6"/>
  <c r="AA43" i="6"/>
  <c r="Y43" i="6"/>
  <c r="X43" i="6"/>
  <c r="AG42" i="6"/>
  <c r="AF42" i="6"/>
  <c r="AE42" i="6"/>
  <c r="AD42" i="6"/>
  <c r="AC42" i="6"/>
  <c r="AB42" i="6"/>
  <c r="AA42" i="6"/>
  <c r="Y42" i="6"/>
  <c r="X42" i="6"/>
  <c r="AG41" i="6"/>
  <c r="AF41" i="6"/>
  <c r="AE41" i="6"/>
  <c r="AD41" i="6"/>
  <c r="AC41" i="6"/>
  <c r="AB41" i="6"/>
  <c r="AA41" i="6"/>
  <c r="Y41" i="6"/>
  <c r="X41" i="6"/>
  <c r="AG40" i="6"/>
  <c r="AF40" i="6"/>
  <c r="AE40" i="6"/>
  <c r="AD40" i="6"/>
  <c r="AC40" i="6"/>
  <c r="AB40" i="6"/>
  <c r="AA40" i="6"/>
  <c r="Y40" i="6"/>
  <c r="X40" i="6"/>
  <c r="AG39" i="6"/>
  <c r="AF39" i="6"/>
  <c r="AE39" i="6"/>
  <c r="AD39" i="6"/>
  <c r="AC39" i="6"/>
  <c r="AB39" i="6"/>
  <c r="AA39" i="6"/>
  <c r="Y39" i="6"/>
  <c r="X39" i="6"/>
  <c r="AG38" i="6"/>
  <c r="AF38" i="6"/>
  <c r="AE38" i="6"/>
  <c r="AD38" i="6"/>
  <c r="AC38" i="6"/>
  <c r="AB38" i="6"/>
  <c r="AA38" i="6"/>
  <c r="Y38" i="6"/>
  <c r="X38" i="6"/>
  <c r="AG37" i="6"/>
  <c r="AF37" i="6"/>
  <c r="AE37" i="6"/>
  <c r="AD37" i="6"/>
  <c r="AC37" i="6"/>
  <c r="AB37" i="6"/>
  <c r="AA37" i="6"/>
  <c r="Y37" i="6"/>
  <c r="X37" i="6"/>
  <c r="AG36" i="6"/>
  <c r="AF36" i="6"/>
  <c r="AE36" i="6"/>
  <c r="AD36" i="6"/>
  <c r="AC36" i="6"/>
  <c r="AB36" i="6"/>
  <c r="AA36" i="6"/>
  <c r="Y36" i="6"/>
  <c r="X36" i="6"/>
  <c r="AG35" i="6"/>
  <c r="AF35" i="6"/>
  <c r="AE35" i="6"/>
  <c r="AD35" i="6"/>
  <c r="AC35" i="6"/>
  <c r="AB35" i="6"/>
  <c r="AA35" i="6"/>
  <c r="Y35" i="6"/>
  <c r="X35" i="6"/>
  <c r="AG34" i="6"/>
  <c r="AF34" i="6"/>
  <c r="AE34" i="6"/>
  <c r="AD34" i="6"/>
  <c r="AC34" i="6"/>
  <c r="AB34" i="6"/>
  <c r="AA34" i="6"/>
  <c r="Y34" i="6"/>
  <c r="X34" i="6"/>
  <c r="AG33" i="6"/>
  <c r="AF33" i="6"/>
  <c r="AE33" i="6"/>
  <c r="AD33" i="6"/>
  <c r="AC33" i="6"/>
  <c r="AB33" i="6"/>
  <c r="AA33" i="6"/>
  <c r="Y33" i="6"/>
  <c r="X33" i="6"/>
  <c r="AG32" i="6"/>
  <c r="AF32" i="6"/>
  <c r="AE32" i="6"/>
  <c r="AD32" i="6"/>
  <c r="AC32" i="6"/>
  <c r="AB32" i="6"/>
  <c r="AA32" i="6"/>
  <c r="Y32" i="6"/>
  <c r="X32" i="6"/>
  <c r="AG31" i="6"/>
  <c r="AF31" i="6"/>
  <c r="AE31" i="6"/>
  <c r="AD31" i="6"/>
  <c r="AC31" i="6"/>
  <c r="AB31" i="6"/>
  <c r="AA31" i="6"/>
  <c r="Y31" i="6"/>
  <c r="X31" i="6"/>
  <c r="AG30" i="6"/>
  <c r="AF30" i="6"/>
  <c r="AE30" i="6"/>
  <c r="AD30" i="6"/>
  <c r="AC30" i="6"/>
  <c r="AB30" i="6"/>
  <c r="AA30" i="6"/>
  <c r="Y30" i="6"/>
  <c r="X30" i="6"/>
  <c r="AG29" i="6"/>
  <c r="AF29" i="6"/>
  <c r="AE29" i="6"/>
  <c r="AD29" i="6"/>
  <c r="AC29" i="6"/>
  <c r="AB29" i="6"/>
  <c r="AA29" i="6"/>
  <c r="Y29" i="6"/>
  <c r="X29" i="6"/>
  <c r="AG28" i="6"/>
  <c r="AF28" i="6"/>
  <c r="AE28" i="6"/>
  <c r="AD28" i="6"/>
  <c r="AC28" i="6"/>
  <c r="AB28" i="6"/>
  <c r="AA28" i="6"/>
  <c r="Y28" i="6"/>
  <c r="X28" i="6"/>
  <c r="AG27" i="6"/>
  <c r="AF27" i="6"/>
  <c r="AE27" i="6"/>
  <c r="AD27" i="6"/>
  <c r="AC27" i="6"/>
  <c r="AB27" i="6"/>
  <c r="AA27" i="6"/>
  <c r="Y27" i="6"/>
  <c r="X27" i="6"/>
  <c r="AG26" i="6"/>
  <c r="AF26" i="6"/>
  <c r="AE26" i="6"/>
  <c r="AD26" i="6"/>
  <c r="AC26" i="6"/>
  <c r="AB26" i="6"/>
  <c r="AA26" i="6"/>
  <c r="Y26" i="6"/>
  <c r="X26" i="6"/>
  <c r="AG25" i="6"/>
  <c r="AF25" i="6"/>
  <c r="AE25" i="6"/>
  <c r="AD25" i="6"/>
  <c r="AC25" i="6"/>
  <c r="AB25" i="6"/>
  <c r="AA25" i="6"/>
  <c r="Y25" i="6"/>
  <c r="X25" i="6"/>
  <c r="AG24" i="6"/>
  <c r="AF24" i="6"/>
  <c r="AE24" i="6"/>
  <c r="AD24" i="6"/>
  <c r="AC24" i="6"/>
  <c r="AB24" i="6"/>
  <c r="AA24" i="6"/>
  <c r="Y24" i="6"/>
  <c r="X24" i="6"/>
  <c r="AG23" i="6"/>
  <c r="AF23" i="6"/>
  <c r="AE23" i="6"/>
  <c r="AD23" i="6"/>
  <c r="AC23" i="6"/>
  <c r="AB23" i="6"/>
  <c r="AA23" i="6"/>
  <c r="Y23" i="6"/>
  <c r="X23" i="6"/>
  <c r="AG22" i="6"/>
  <c r="AF22" i="6"/>
  <c r="AE22" i="6"/>
  <c r="AD22" i="6"/>
  <c r="AC22" i="6"/>
  <c r="AB22" i="6"/>
  <c r="AA22" i="6"/>
  <c r="Y22" i="6"/>
  <c r="X22" i="6"/>
  <c r="AG21" i="6"/>
  <c r="AF21" i="6"/>
  <c r="AE21" i="6"/>
  <c r="AD21" i="6"/>
  <c r="AC21" i="6"/>
  <c r="AB21" i="6"/>
  <c r="AA21" i="6"/>
  <c r="Y21" i="6"/>
  <c r="X21" i="6"/>
  <c r="AG20" i="6"/>
  <c r="AF20" i="6"/>
  <c r="AE20" i="6"/>
  <c r="AD20" i="6"/>
  <c r="AC20" i="6"/>
  <c r="AB20" i="6"/>
  <c r="AA20" i="6"/>
  <c r="Y20" i="6"/>
  <c r="X20" i="6"/>
  <c r="AG19" i="6"/>
  <c r="AF19" i="6"/>
  <c r="AE19" i="6"/>
  <c r="AD19" i="6"/>
  <c r="AC19" i="6"/>
  <c r="AB19" i="6"/>
  <c r="AA19" i="6"/>
  <c r="Y19" i="6"/>
  <c r="X19" i="6"/>
  <c r="AG18" i="6"/>
  <c r="AF18" i="6"/>
  <c r="AE18" i="6"/>
  <c r="AD18" i="6"/>
  <c r="AC18" i="6"/>
  <c r="AB18" i="6"/>
  <c r="AA18" i="6"/>
  <c r="Y18" i="6"/>
  <c r="X18" i="6"/>
  <c r="AG17" i="6"/>
  <c r="AF17" i="6"/>
  <c r="AE17" i="6"/>
  <c r="AD17" i="6"/>
  <c r="AC17" i="6"/>
  <c r="AB17" i="6"/>
  <c r="AA17" i="6"/>
  <c r="Y17" i="6"/>
  <c r="X17" i="6"/>
  <c r="AG16" i="6"/>
  <c r="AF16" i="6"/>
  <c r="AE16" i="6"/>
  <c r="AD16" i="6"/>
  <c r="AC16" i="6"/>
  <c r="AB16" i="6"/>
  <c r="AA16" i="6"/>
  <c r="Y16" i="6"/>
  <c r="X16" i="6"/>
  <c r="AG15" i="6"/>
  <c r="AF15" i="6"/>
  <c r="AE15" i="6"/>
  <c r="AD15" i="6"/>
  <c r="AC15" i="6"/>
  <c r="AB15" i="6"/>
  <c r="AA15" i="6"/>
  <c r="Y15" i="6"/>
  <c r="X15" i="6"/>
  <c r="AG14" i="6"/>
  <c r="AF14" i="6"/>
  <c r="AE14" i="6"/>
  <c r="AD14" i="6"/>
  <c r="AC14" i="6"/>
  <c r="AB14" i="6"/>
  <c r="AA14" i="6"/>
  <c r="Y14" i="6"/>
  <c r="X14" i="6"/>
  <c r="AG13" i="6"/>
  <c r="AF13" i="6"/>
  <c r="AE13" i="6"/>
  <c r="AD13" i="6"/>
  <c r="AC13" i="6"/>
  <c r="AB13" i="6"/>
  <c r="AA13" i="6"/>
  <c r="Y13" i="6"/>
  <c r="X13" i="6"/>
  <c r="AG12" i="6"/>
  <c r="AF12" i="6"/>
  <c r="AE12" i="6"/>
  <c r="AD12" i="6"/>
  <c r="AC12" i="6"/>
  <c r="AB12" i="6"/>
  <c r="AA12" i="6"/>
  <c r="Y12" i="6"/>
  <c r="X12" i="6"/>
  <c r="AG11" i="6"/>
  <c r="AF11" i="6"/>
  <c r="AE11" i="6"/>
  <c r="AD11" i="6"/>
  <c r="AC11" i="6"/>
  <c r="AB11" i="6"/>
  <c r="AA11" i="6"/>
  <c r="Y11" i="6"/>
  <c r="X11" i="6"/>
  <c r="AG10" i="6"/>
  <c r="AF10" i="6"/>
  <c r="AE10" i="6"/>
  <c r="AD10" i="6"/>
  <c r="AC10" i="6"/>
  <c r="AB10" i="6"/>
  <c r="AA10" i="6"/>
  <c r="Y10" i="6"/>
  <c r="X10" i="6"/>
  <c r="AG9" i="6"/>
  <c r="AF9" i="6"/>
  <c r="AE9" i="6"/>
  <c r="AD9" i="6"/>
  <c r="AC9" i="6"/>
  <c r="AB9" i="6"/>
  <c r="AA9" i="6"/>
  <c r="Y9" i="6"/>
  <c r="X9" i="6"/>
  <c r="AG8" i="6"/>
  <c r="AF8" i="6"/>
  <c r="AE8" i="6"/>
  <c r="AD8" i="6"/>
  <c r="AC8" i="6"/>
  <c r="AB8" i="6"/>
  <c r="AA8" i="6"/>
  <c r="Y8" i="6"/>
  <c r="X8" i="6"/>
  <c r="AG7" i="6"/>
  <c r="AF7" i="6"/>
  <c r="AE7" i="6"/>
  <c r="AD7" i="6"/>
  <c r="AC7" i="6"/>
  <c r="AB7" i="6"/>
  <c r="AA7" i="6"/>
  <c r="Y7" i="6"/>
  <c r="X7" i="6"/>
  <c r="AG6" i="6"/>
  <c r="AF6" i="6"/>
  <c r="AE6" i="6"/>
  <c r="AD6" i="6"/>
  <c r="AC6" i="6"/>
  <c r="AB6" i="6"/>
  <c r="AA6" i="6"/>
  <c r="Y6" i="6"/>
  <c r="X6" i="6"/>
  <c r="AG5" i="6"/>
  <c r="AF5" i="6"/>
  <c r="AE5" i="6"/>
  <c r="AD5" i="6"/>
  <c r="AC5" i="6"/>
  <c r="AB5" i="6"/>
  <c r="AA5" i="6"/>
  <c r="Y5" i="6"/>
  <c r="X5" i="6"/>
  <c r="AG4" i="6"/>
  <c r="AF4" i="6"/>
  <c r="AE4" i="6"/>
  <c r="AD4" i="6"/>
  <c r="AC4" i="6"/>
  <c r="AB4" i="6"/>
  <c r="AA4" i="6"/>
  <c r="Y4" i="6"/>
  <c r="X4" i="6"/>
</calcChain>
</file>

<file path=xl/sharedStrings.xml><?xml version="1.0" encoding="utf-8"?>
<sst xmlns="http://schemas.openxmlformats.org/spreadsheetml/2006/main" count="5227" uniqueCount="628">
  <si>
    <t>Date</t>
  </si>
  <si>
    <t>Month</t>
  </si>
  <si>
    <t>Year</t>
  </si>
  <si>
    <t>Jan</t>
  </si>
  <si>
    <t>Revenue</t>
  </si>
  <si>
    <t>Event ID</t>
  </si>
  <si>
    <t>Tournament</t>
  </si>
  <si>
    <t>Game Title</t>
  </si>
  <si>
    <t>Platform</t>
  </si>
  <si>
    <t>Region</t>
  </si>
  <si>
    <t>Team</t>
  </si>
  <si>
    <t>Player Segment</t>
  </si>
  <si>
    <t>Sponsor Tier</t>
  </si>
  <si>
    <t>Match Type</t>
  </si>
  <si>
    <t>Status</t>
  </si>
  <si>
    <t>Viewership</t>
  </si>
  <si>
    <t>Streaming Hours</t>
  </si>
  <si>
    <t>Ticket Sales</t>
  </si>
  <si>
    <t>Merchandise Sales</t>
  </si>
  <si>
    <t>Sponsorship Revenue</t>
  </si>
  <si>
    <t>Ad Revenue</t>
  </si>
  <si>
    <t>Prize Pool</t>
  </si>
  <si>
    <t>Production Cost</t>
  </si>
  <si>
    <t>Cost</t>
  </si>
  <si>
    <t>Player Rating</t>
  </si>
  <si>
    <t>Engagement Actions</t>
  </si>
  <si>
    <t>Total Records</t>
  </si>
  <si>
    <t>Completed Count</t>
  </si>
  <si>
    <t>In Progress Count</t>
  </si>
  <si>
    <t>Scheduled Count</t>
  </si>
  <si>
    <t>Cancelled Count</t>
  </si>
  <si>
    <t>On Hold Count</t>
  </si>
  <si>
    <t>High Viewership Count</t>
  </si>
  <si>
    <t>Profitable Count</t>
  </si>
  <si>
    <t>ESPT-0001</t>
  </si>
  <si>
    <t>Summer Split 2026</t>
  </si>
  <si>
    <t>Counter-Strike 2</t>
  </si>
  <si>
    <t>YouTube</t>
  </si>
  <si>
    <t>Asia Pacific</t>
  </si>
  <si>
    <t>Apex Guild</t>
  </si>
  <si>
    <t>Semi-Pro</t>
  </si>
  <si>
    <t>Community</t>
  </si>
  <si>
    <t>Quarter Final</t>
  </si>
  <si>
    <t>Completed</t>
  </si>
  <si>
    <t>ESPT-0002</t>
  </si>
  <si>
    <t>Pro League 2024</t>
  </si>
  <si>
    <t>Rocket League</t>
  </si>
  <si>
    <t>Twitch</t>
  </si>
  <si>
    <t>Oceania</t>
  </si>
  <si>
    <t>Pixel Titans</t>
  </si>
  <si>
    <t>Ranked</t>
  </si>
  <si>
    <t>Gold</t>
  </si>
  <si>
    <t>Semi Final</t>
  </si>
  <si>
    <t>ESPT-0003</t>
  </si>
  <si>
    <t>Masters Cup 2025</t>
  </si>
  <si>
    <t>Dota 2</t>
  </si>
  <si>
    <t>Middle East</t>
  </si>
  <si>
    <t>Shadow Core</t>
  </si>
  <si>
    <t>Casual</t>
  </si>
  <si>
    <t>Silver</t>
  </si>
  <si>
    <t>Group Stage</t>
  </si>
  <si>
    <t>In Progress</t>
  </si>
  <si>
    <t>ESPT-0004</t>
  </si>
  <si>
    <t>Champions Circuit 2025</t>
  </si>
  <si>
    <t>Apex Legends</t>
  </si>
  <si>
    <t>Multi-Platform</t>
  </si>
  <si>
    <t>North America</t>
  </si>
  <si>
    <t>Quantum Five</t>
  </si>
  <si>
    <t>Showmatch</t>
  </si>
  <si>
    <t>ESPT-0005</t>
  </si>
  <si>
    <t>Pro League 2025</t>
  </si>
  <si>
    <t>Nova Strike</t>
  </si>
  <si>
    <t>College</t>
  </si>
  <si>
    <t>Platinum</t>
  </si>
  <si>
    <t>ESPT-0006</t>
  </si>
  <si>
    <t>Masters Cup 2024</t>
  </si>
  <si>
    <t>Fortnite</t>
  </si>
  <si>
    <t>Latin America</t>
  </si>
  <si>
    <t>ESPT-0007</t>
  </si>
  <si>
    <t>Champions Circuit 2026</t>
  </si>
  <si>
    <t>Valorant</t>
  </si>
  <si>
    <t>Crimson Wave</t>
  </si>
  <si>
    <t>ESPT-0008</t>
  </si>
  <si>
    <t>Winter Invitational 2025</t>
  </si>
  <si>
    <t>Europe</t>
  </si>
  <si>
    <t>Scheduled</t>
  </si>
  <si>
    <t>ESPT-0009</t>
  </si>
  <si>
    <t>League of Legends</t>
  </si>
  <si>
    <t>Qualifier</t>
  </si>
  <si>
    <t>ESPT-0010</t>
  </si>
  <si>
    <t>Champions Circuit 2024</t>
  </si>
  <si>
    <t>ESPT-0011</t>
  </si>
  <si>
    <t>Professional</t>
  </si>
  <si>
    <t>ESPT-0012</t>
  </si>
  <si>
    <t>Winter Invitational 2024</t>
  </si>
  <si>
    <t>Blue Phoenix</t>
  </si>
  <si>
    <t>Diamond</t>
  </si>
  <si>
    <t>ESPT-0013</t>
  </si>
  <si>
    <t>Arena Clash 2026</t>
  </si>
  <si>
    <t>EA FC</t>
  </si>
  <si>
    <t>ESPT-0014</t>
  </si>
  <si>
    <t>Kick</t>
  </si>
  <si>
    <t>Rapid Nexus</t>
  </si>
  <si>
    <t>ESPT-0015</t>
  </si>
  <si>
    <t>ESPT-0016</t>
  </si>
  <si>
    <t>Arena Clash 2024</t>
  </si>
  <si>
    <t>ESPT-0017</t>
  </si>
  <si>
    <t>Winter Invitational 2026</t>
  </si>
  <si>
    <t>ESPT-0018</t>
  </si>
  <si>
    <t>Pro League 2026</t>
  </si>
  <si>
    <t>ESPT-0019</t>
  </si>
  <si>
    <t>Grand Final</t>
  </si>
  <si>
    <t>ESPT-0020</t>
  </si>
  <si>
    <t>ESPT-0021</t>
  </si>
  <si>
    <t>ESPT-0022</t>
  </si>
  <si>
    <t>ESPT-0023</t>
  </si>
  <si>
    <t>ESPT-0024</t>
  </si>
  <si>
    <t>Summer Split 2024</t>
  </si>
  <si>
    <t>ESPT-0025</t>
  </si>
  <si>
    <t>Masters Cup 2026</t>
  </si>
  <si>
    <t>ESPT-0026</t>
  </si>
  <si>
    <t>ESPT-0027</t>
  </si>
  <si>
    <t>ESPT-0028</t>
  </si>
  <si>
    <t>ESPT-0029</t>
  </si>
  <si>
    <t>ESPT-0030</t>
  </si>
  <si>
    <t>ESPT-0031</t>
  </si>
  <si>
    <t>ESPT-0032</t>
  </si>
  <si>
    <t>ESPT-0033</t>
  </si>
  <si>
    <t>ESPT-0034</t>
  </si>
  <si>
    <t>Cancelled</t>
  </si>
  <si>
    <t>ESPT-0035</t>
  </si>
  <si>
    <t>ESPT-0036</t>
  </si>
  <si>
    <t>ESPT-0037</t>
  </si>
  <si>
    <t>ESPT-0038</t>
  </si>
  <si>
    <t>ESPT-0039</t>
  </si>
  <si>
    <t>ESPT-0040</t>
  </si>
  <si>
    <t>ESPT-0041</t>
  </si>
  <si>
    <t>ESPT-0042</t>
  </si>
  <si>
    <t>Summer Split 2025</t>
  </si>
  <si>
    <t>ESPT-0043</t>
  </si>
  <si>
    <t>ESPT-0044</t>
  </si>
  <si>
    <t>ESPT-0045</t>
  </si>
  <si>
    <t>ESPT-0046</t>
  </si>
  <si>
    <t>ESPT-0047</t>
  </si>
  <si>
    <t>ESPT-0048</t>
  </si>
  <si>
    <t>ESPT-0049</t>
  </si>
  <si>
    <t>ESPT-0050</t>
  </si>
  <si>
    <t>ESPT-0051</t>
  </si>
  <si>
    <t>ESPT-0052</t>
  </si>
  <si>
    <t>ESPT-0053</t>
  </si>
  <si>
    <t>Arena Clash 2025</t>
  </si>
  <si>
    <t>ESPT-0054</t>
  </si>
  <si>
    <t>ESPT-0055</t>
  </si>
  <si>
    <t>ESPT-0056</t>
  </si>
  <si>
    <t>ESPT-0057</t>
  </si>
  <si>
    <t>ESPT-0058</t>
  </si>
  <si>
    <t>ESPT-0059</t>
  </si>
  <si>
    <t>ESPT-0060</t>
  </si>
  <si>
    <t>ESPT-0061</t>
  </si>
  <si>
    <t>ESPT-0062</t>
  </si>
  <si>
    <t>ESPT-0063</t>
  </si>
  <si>
    <t>ESPT-0064</t>
  </si>
  <si>
    <t>ESPT-0065</t>
  </si>
  <si>
    <t>ESPT-0066</t>
  </si>
  <si>
    <t>ESPT-0067</t>
  </si>
  <si>
    <t>On Hold</t>
  </si>
  <si>
    <t>ESPT-0068</t>
  </si>
  <si>
    <t>ESPT-0069</t>
  </si>
  <si>
    <t>ESPT-0070</t>
  </si>
  <si>
    <t>ESPT-0071</t>
  </si>
  <si>
    <t>ESPT-0072</t>
  </si>
  <si>
    <t>ESPT-0073</t>
  </si>
  <si>
    <t>ESPT-0074</t>
  </si>
  <si>
    <t>ESPT-0075</t>
  </si>
  <si>
    <t>ESPT-0076</t>
  </si>
  <si>
    <t>ESPT-0077</t>
  </si>
  <si>
    <t>ESPT-0078</t>
  </si>
  <si>
    <t>ESPT-0079</t>
  </si>
  <si>
    <t>ESPT-0080</t>
  </si>
  <si>
    <t>ESPT-0081</t>
  </si>
  <si>
    <t>ESPT-0082</t>
  </si>
  <si>
    <t>ESPT-0083</t>
  </si>
  <si>
    <t>ESPT-0084</t>
  </si>
  <si>
    <t>ESPT-0085</t>
  </si>
  <si>
    <t>ESPT-0086</t>
  </si>
  <si>
    <t>ESPT-0087</t>
  </si>
  <si>
    <t>ESPT-0088</t>
  </si>
  <si>
    <t>ESPT-0089</t>
  </si>
  <si>
    <t>ESPT-0090</t>
  </si>
  <si>
    <t>ESPT-0091</t>
  </si>
  <si>
    <t>ESPT-0092</t>
  </si>
  <si>
    <t>ESPT-0093</t>
  </si>
  <si>
    <t>ESPT-0094</t>
  </si>
  <si>
    <t>ESPT-0095</t>
  </si>
  <si>
    <t>ESPT-0096</t>
  </si>
  <si>
    <t>ESPT-0097</t>
  </si>
  <si>
    <t>ESPT-0098</t>
  </si>
  <si>
    <t>ESPT-0099</t>
  </si>
  <si>
    <t>ESPT-0100</t>
  </si>
  <si>
    <t>ESPT-0101</t>
  </si>
  <si>
    <t>ESPT-0102</t>
  </si>
  <si>
    <t>ESPT-0103</t>
  </si>
  <si>
    <t>ESPT-0104</t>
  </si>
  <si>
    <t>ESPT-0105</t>
  </si>
  <si>
    <t>ESPT-0106</t>
  </si>
  <si>
    <t>ESPT-0107</t>
  </si>
  <si>
    <t>ESPT-0108</t>
  </si>
  <si>
    <t>ESPT-0109</t>
  </si>
  <si>
    <t>ESPT-0110</t>
  </si>
  <si>
    <t>ESPT-0111</t>
  </si>
  <si>
    <t>ESPT-0112</t>
  </si>
  <si>
    <t>ESPT-0113</t>
  </si>
  <si>
    <t>ESPT-0114</t>
  </si>
  <si>
    <t>ESPT-0115</t>
  </si>
  <si>
    <t>ESPT-0116</t>
  </si>
  <si>
    <t>ESPT-0117</t>
  </si>
  <si>
    <t>ESPT-0118</t>
  </si>
  <si>
    <t>ESPT-0119</t>
  </si>
  <si>
    <t>ESPT-0120</t>
  </si>
  <si>
    <t>ESPT-0121</t>
  </si>
  <si>
    <t>ESPT-0122</t>
  </si>
  <si>
    <t>ESPT-0123</t>
  </si>
  <si>
    <t>ESPT-0124</t>
  </si>
  <si>
    <t>ESPT-0125</t>
  </si>
  <si>
    <t>ESPT-0126</t>
  </si>
  <si>
    <t>ESPT-0127</t>
  </si>
  <si>
    <t>ESPT-0128</t>
  </si>
  <si>
    <t>ESPT-0129</t>
  </si>
  <si>
    <t>ESPT-0130</t>
  </si>
  <si>
    <t>ESPT-0131</t>
  </si>
  <si>
    <t>ESPT-0132</t>
  </si>
  <si>
    <t>ESPT-0133</t>
  </si>
  <si>
    <t>ESPT-0134</t>
  </si>
  <si>
    <t>ESPT-0135</t>
  </si>
  <si>
    <t>ESPT-0136</t>
  </si>
  <si>
    <t>ESPT-0137</t>
  </si>
  <si>
    <t>ESPT-0138</t>
  </si>
  <si>
    <t>ESPT-0139</t>
  </si>
  <si>
    <t>ESPT-0140</t>
  </si>
  <si>
    <t>ESPT-0141</t>
  </si>
  <si>
    <t>ESPT-0142</t>
  </si>
  <si>
    <t>ESPT-0143</t>
  </si>
  <si>
    <t>ESPT-0144</t>
  </si>
  <si>
    <t>ESPT-0145</t>
  </si>
  <si>
    <t>ESPT-0146</t>
  </si>
  <si>
    <t>ESPT-0147</t>
  </si>
  <si>
    <t>ESPT-0148</t>
  </si>
  <si>
    <t>ESPT-0149</t>
  </si>
  <si>
    <t>ESPT-0150</t>
  </si>
  <si>
    <t>ESPT-0151</t>
  </si>
  <si>
    <t>ESPT-0152</t>
  </si>
  <si>
    <t>ESPT-0153</t>
  </si>
  <si>
    <t>ESPT-0154</t>
  </si>
  <si>
    <t>ESPT-0155</t>
  </si>
  <si>
    <t>ESPT-0156</t>
  </si>
  <si>
    <t>ESPT-0157</t>
  </si>
  <si>
    <t>ESPT-0158</t>
  </si>
  <si>
    <t>ESPT-0159</t>
  </si>
  <si>
    <t>ESPT-0160</t>
  </si>
  <si>
    <t>ESPT-0161</t>
  </si>
  <si>
    <t>ESPT-0162</t>
  </si>
  <si>
    <t>ESPT-0163</t>
  </si>
  <si>
    <t>ESPT-0164</t>
  </si>
  <si>
    <t>ESPT-0165</t>
  </si>
  <si>
    <t>ESPT-0166</t>
  </si>
  <si>
    <t>ESPT-0167</t>
  </si>
  <si>
    <t>ESPT-0168</t>
  </si>
  <si>
    <t>ESPT-0169</t>
  </si>
  <si>
    <t>ESPT-0170</t>
  </si>
  <si>
    <t>ESPT-0171</t>
  </si>
  <si>
    <t>ESPT-0172</t>
  </si>
  <si>
    <t>ESPT-0173</t>
  </si>
  <si>
    <t>ESPT-0174</t>
  </si>
  <si>
    <t>ESPT-0175</t>
  </si>
  <si>
    <t>ESPT-0176</t>
  </si>
  <si>
    <t>ESPT-0177</t>
  </si>
  <si>
    <t>ESPT-0178</t>
  </si>
  <si>
    <t>ESPT-0179</t>
  </si>
  <si>
    <t>ESPT-0180</t>
  </si>
  <si>
    <t>ESPT-0181</t>
  </si>
  <si>
    <t>ESPT-0182</t>
  </si>
  <si>
    <t>ESPT-0183</t>
  </si>
  <si>
    <t>ESPT-0184</t>
  </si>
  <si>
    <t>ESPT-0185</t>
  </si>
  <si>
    <t>ESPT-0186</t>
  </si>
  <si>
    <t>ESPT-0187</t>
  </si>
  <si>
    <t>ESPT-0188</t>
  </si>
  <si>
    <t>ESPT-0189</t>
  </si>
  <si>
    <t>ESPT-0190</t>
  </si>
  <si>
    <t>ESPT-0191</t>
  </si>
  <si>
    <t>ESPT-0192</t>
  </si>
  <si>
    <t>ESPT-0193</t>
  </si>
  <si>
    <t>ESPT-0194</t>
  </si>
  <si>
    <t>ESPT-0195</t>
  </si>
  <si>
    <t>ESPT-0196</t>
  </si>
  <si>
    <t>ESPT-0197</t>
  </si>
  <si>
    <t>ESPT-0198</t>
  </si>
  <si>
    <t>ESPT-0199</t>
  </si>
  <si>
    <t>ESPT-0200</t>
  </si>
  <si>
    <t>ESPT-0201</t>
  </si>
  <si>
    <t>ESPT-0202</t>
  </si>
  <si>
    <t>ESPT-0203</t>
  </si>
  <si>
    <t>ESPT-0204</t>
  </si>
  <si>
    <t>ESPT-0205</t>
  </si>
  <si>
    <t>ESPT-0206</t>
  </si>
  <si>
    <t>ESPT-0207</t>
  </si>
  <si>
    <t>ESPT-0208</t>
  </si>
  <si>
    <t>ESPT-0209</t>
  </si>
  <si>
    <t>ESPT-0210</t>
  </si>
  <si>
    <t>ESPT-0211</t>
  </si>
  <si>
    <t>ESPT-0212</t>
  </si>
  <si>
    <t>ESPT-0213</t>
  </si>
  <si>
    <t>ESPT-0214</t>
  </si>
  <si>
    <t>ESPT-0215</t>
  </si>
  <si>
    <t>ESPT-0216</t>
  </si>
  <si>
    <t>ESPT-0217</t>
  </si>
  <si>
    <t>ESPT-0218</t>
  </si>
  <si>
    <t>ESPT-0219</t>
  </si>
  <si>
    <t>ESPT-0220</t>
  </si>
  <si>
    <t>ESPT-0221</t>
  </si>
  <si>
    <t>ESPT-0222</t>
  </si>
  <si>
    <t>ESPT-0223</t>
  </si>
  <si>
    <t>ESPT-0224</t>
  </si>
  <si>
    <t>ESPT-0225</t>
  </si>
  <si>
    <t>ESPT-0226</t>
  </si>
  <si>
    <t>ESPT-0227</t>
  </si>
  <si>
    <t>ESPT-0228</t>
  </si>
  <si>
    <t>ESPT-0229</t>
  </si>
  <si>
    <t>ESPT-0230</t>
  </si>
  <si>
    <t>ESPT-0231</t>
  </si>
  <si>
    <t>ESPT-0232</t>
  </si>
  <si>
    <t>ESPT-0233</t>
  </si>
  <si>
    <t>ESPT-0234</t>
  </si>
  <si>
    <t>ESPT-0235</t>
  </si>
  <si>
    <t>ESPT-0236</t>
  </si>
  <si>
    <t>ESPT-0237</t>
  </si>
  <si>
    <t>ESPT-0238</t>
  </si>
  <si>
    <t>ESPT-0239</t>
  </si>
  <si>
    <t>ESPT-0240</t>
  </si>
  <si>
    <t>ESPT-0241</t>
  </si>
  <si>
    <t>ESPT-0242</t>
  </si>
  <si>
    <t>ESPT-0243</t>
  </si>
  <si>
    <t>ESPT-0244</t>
  </si>
  <si>
    <t>ESPT-0245</t>
  </si>
  <si>
    <t>ESPT-0246</t>
  </si>
  <si>
    <t>ESPT-0247</t>
  </si>
  <si>
    <t>ESPT-0248</t>
  </si>
  <si>
    <t>ESPT-0249</t>
  </si>
  <si>
    <t>ESPT-0250</t>
  </si>
  <si>
    <t>ESPT-0251</t>
  </si>
  <si>
    <t>ESPT-0252</t>
  </si>
  <si>
    <t>ESPT-0253</t>
  </si>
  <si>
    <t>ESPT-0254</t>
  </si>
  <si>
    <t>ESPT-0255</t>
  </si>
  <si>
    <t>ESPT-0256</t>
  </si>
  <si>
    <t>ESPT-0257</t>
  </si>
  <si>
    <t>ESPT-0258</t>
  </si>
  <si>
    <t>ESPT-0259</t>
  </si>
  <si>
    <t>ESPT-0260</t>
  </si>
  <si>
    <t>ESPT-0261</t>
  </si>
  <si>
    <t>ESPT-0262</t>
  </si>
  <si>
    <t>ESPT-0263</t>
  </si>
  <si>
    <t>ESPT-0264</t>
  </si>
  <si>
    <t>ESPT-0265</t>
  </si>
  <si>
    <t>ESPT-0266</t>
  </si>
  <si>
    <t>ESPT-0267</t>
  </si>
  <si>
    <t>ESPT-0268</t>
  </si>
  <si>
    <t>ESPT-0269</t>
  </si>
  <si>
    <t>ESPT-0270</t>
  </si>
  <si>
    <t>ESPT-0271</t>
  </si>
  <si>
    <t>ESPT-0272</t>
  </si>
  <si>
    <t>ESPT-0273</t>
  </si>
  <si>
    <t>ESPT-0274</t>
  </si>
  <si>
    <t>ESPT-0275</t>
  </si>
  <si>
    <t>ESPT-0276</t>
  </si>
  <si>
    <t>ESPT-0277</t>
  </si>
  <si>
    <t>ESPT-0278</t>
  </si>
  <si>
    <t>ESPT-0279</t>
  </si>
  <si>
    <t>ESPT-0280</t>
  </si>
  <si>
    <t>ESPT-0281</t>
  </si>
  <si>
    <t>ESPT-0282</t>
  </si>
  <si>
    <t>ESPT-0283</t>
  </si>
  <si>
    <t>ESPT-0284</t>
  </si>
  <si>
    <t>ESPT-0285</t>
  </si>
  <si>
    <t>ESPT-0286</t>
  </si>
  <si>
    <t>ESPT-0287</t>
  </si>
  <si>
    <t>ESPT-0288</t>
  </si>
  <si>
    <t>ESPT-0289</t>
  </si>
  <si>
    <t>ESPT-0290</t>
  </si>
  <si>
    <t>ESPT-0291</t>
  </si>
  <si>
    <t>ESPT-0292</t>
  </si>
  <si>
    <t>ESPT-0293</t>
  </si>
  <si>
    <t>ESPT-0294</t>
  </si>
  <si>
    <t>ESPT-0295</t>
  </si>
  <si>
    <t>ESPT-0296</t>
  </si>
  <si>
    <t>ESPT-0297</t>
  </si>
  <si>
    <t>ESPT-0298</t>
  </si>
  <si>
    <t>ESPT-0299</t>
  </si>
  <si>
    <t>ESPT-0300</t>
  </si>
  <si>
    <t>ESPT-0301</t>
  </si>
  <si>
    <t>ESPT-0302</t>
  </si>
  <si>
    <t>ESPT-0303</t>
  </si>
  <si>
    <t>ESPT-0304</t>
  </si>
  <si>
    <t>ESPT-0305</t>
  </si>
  <si>
    <t>ESPT-0306</t>
  </si>
  <si>
    <t>ESPT-0307</t>
  </si>
  <si>
    <t>ESPT-0308</t>
  </si>
  <si>
    <t>ESPT-0309</t>
  </si>
  <si>
    <t>ESPT-0310</t>
  </si>
  <si>
    <t>ESPT-0311</t>
  </si>
  <si>
    <t>ESPT-0312</t>
  </si>
  <si>
    <t>ESPT-0313</t>
  </si>
  <si>
    <t>ESPT-0314</t>
  </si>
  <si>
    <t>ESPT-0315</t>
  </si>
  <si>
    <t>ESPT-0316</t>
  </si>
  <si>
    <t>ESPT-0317</t>
  </si>
  <si>
    <t>ESPT-0318</t>
  </si>
  <si>
    <t>ESPT-0319</t>
  </si>
  <si>
    <t>ESPT-0320</t>
  </si>
  <si>
    <t>ESPT-0321</t>
  </si>
  <si>
    <t>ESPT-0322</t>
  </si>
  <si>
    <t>ESPT-0323</t>
  </si>
  <si>
    <t>ESPT-0324</t>
  </si>
  <si>
    <t>ESPT-0325</t>
  </si>
  <si>
    <t>ESPT-0326</t>
  </si>
  <si>
    <t>ESPT-0327</t>
  </si>
  <si>
    <t>ESPT-0328</t>
  </si>
  <si>
    <t>ESPT-0329</t>
  </si>
  <si>
    <t>ESPT-0330</t>
  </si>
  <si>
    <t>ESPT-0331</t>
  </si>
  <si>
    <t>ESPT-0332</t>
  </si>
  <si>
    <t>ESPT-0333</t>
  </si>
  <si>
    <t>ESPT-0334</t>
  </si>
  <si>
    <t>ESPT-0335</t>
  </si>
  <si>
    <t>ESPT-0336</t>
  </si>
  <si>
    <t>ESPT-0337</t>
  </si>
  <si>
    <t>ESPT-0338</t>
  </si>
  <si>
    <t>ESPT-0339</t>
  </si>
  <si>
    <t>ESPT-0340</t>
  </si>
  <si>
    <t>ESPT-0341</t>
  </si>
  <si>
    <t>ESPT-0342</t>
  </si>
  <si>
    <t>ESPT-0343</t>
  </si>
  <si>
    <t>ESPT-0344</t>
  </si>
  <si>
    <t>ESPT-0345</t>
  </si>
  <si>
    <t>ESPT-0346</t>
  </si>
  <si>
    <t>ESPT-0347</t>
  </si>
  <si>
    <t>ESPT-0348</t>
  </si>
  <si>
    <t>ESPT-0349</t>
  </si>
  <si>
    <t>ESPT-0350</t>
  </si>
  <si>
    <t>ESPT-0351</t>
  </si>
  <si>
    <t>ESPT-0352</t>
  </si>
  <si>
    <t>ESPT-0353</t>
  </si>
  <si>
    <t>ESPT-0354</t>
  </si>
  <si>
    <t>ESPT-0355</t>
  </si>
  <si>
    <t>ESPT-0356</t>
  </si>
  <si>
    <t>ESPT-0357</t>
  </si>
  <si>
    <t>ESPT-0358</t>
  </si>
  <si>
    <t>ESPT-0359</t>
  </si>
  <si>
    <t>ESPT-0360</t>
  </si>
  <si>
    <t>ESPT-0361</t>
  </si>
  <si>
    <t>ESPT-0362</t>
  </si>
  <si>
    <t>ESPT-0363</t>
  </si>
  <si>
    <t>ESPT-0364</t>
  </si>
  <si>
    <t>ESPT-0365</t>
  </si>
  <si>
    <t>ESPT-0366</t>
  </si>
  <si>
    <t>ESPT-0367</t>
  </si>
  <si>
    <t>ESPT-0368</t>
  </si>
  <si>
    <t>ESPT-0369</t>
  </si>
  <si>
    <t>ESPT-0370</t>
  </si>
  <si>
    <t>ESPT-0371</t>
  </si>
  <si>
    <t>ESPT-0372</t>
  </si>
  <si>
    <t>ESPT-0373</t>
  </si>
  <si>
    <t>ESPT-0374</t>
  </si>
  <si>
    <t>ESPT-0375</t>
  </si>
  <si>
    <t>ESPT-0376</t>
  </si>
  <si>
    <t>ESPT-0377</t>
  </si>
  <si>
    <t>ESPT-0378</t>
  </si>
  <si>
    <t>ESPT-0379</t>
  </si>
  <si>
    <t>ESPT-0380</t>
  </si>
  <si>
    <t>ESPT-0381</t>
  </si>
  <si>
    <t>ESPT-0382</t>
  </si>
  <si>
    <t>ESPT-0383</t>
  </si>
  <si>
    <t>ESPT-0384</t>
  </si>
  <si>
    <t>ESPT-0385</t>
  </si>
  <si>
    <t>ESPT-0386</t>
  </si>
  <si>
    <t>ESPT-0387</t>
  </si>
  <si>
    <t>ESPT-0388</t>
  </si>
  <si>
    <t>ESPT-0389</t>
  </si>
  <si>
    <t>ESPT-0390</t>
  </si>
  <si>
    <t>ESPT-0391</t>
  </si>
  <si>
    <t>ESPT-0392</t>
  </si>
  <si>
    <t>ESPT-0393</t>
  </si>
  <si>
    <t>ESPT-0394</t>
  </si>
  <si>
    <t>ESPT-0395</t>
  </si>
  <si>
    <t>ESPT-0396</t>
  </si>
  <si>
    <t>ESPT-0397</t>
  </si>
  <si>
    <t>ESPT-0398</t>
  </si>
  <si>
    <t>ESPT-0399</t>
  </si>
  <si>
    <t>ESPT-0400</t>
  </si>
  <si>
    <t>ESPT-0401</t>
  </si>
  <si>
    <t>ESPT-0402</t>
  </si>
  <si>
    <t>ESPT-0403</t>
  </si>
  <si>
    <t>ESPT-0404</t>
  </si>
  <si>
    <t>ESPT-0405</t>
  </si>
  <si>
    <t>ESPT-0406</t>
  </si>
  <si>
    <t>ESPT-0407</t>
  </si>
  <si>
    <t>ESPT-0408</t>
  </si>
  <si>
    <t>ESPT-0409</t>
  </si>
  <si>
    <t>ESPT-0410</t>
  </si>
  <si>
    <t>ESPT-0411</t>
  </si>
  <si>
    <t>ESPT-0412</t>
  </si>
  <si>
    <t>ESPT-0413</t>
  </si>
  <si>
    <t>ESPT-0414</t>
  </si>
  <si>
    <t>ESPT-0415</t>
  </si>
  <si>
    <t>ESPT-0416</t>
  </si>
  <si>
    <t>ESPT-0417</t>
  </si>
  <si>
    <t>ESPT-0418</t>
  </si>
  <si>
    <t>ESPT-0419</t>
  </si>
  <si>
    <t>ESPT-0420</t>
  </si>
  <si>
    <t>ESPT-0421</t>
  </si>
  <si>
    <t>ESPT-0422</t>
  </si>
  <si>
    <t>ESPT-0423</t>
  </si>
  <si>
    <t>ESPT-0424</t>
  </si>
  <si>
    <t>ESPT-0425</t>
  </si>
  <si>
    <t>ESPT-0426</t>
  </si>
  <si>
    <t>ESPT-0427</t>
  </si>
  <si>
    <t>ESPT-0428</t>
  </si>
  <si>
    <t>ESPT-0429</t>
  </si>
  <si>
    <t>ESPT-0430</t>
  </si>
  <si>
    <t>ESPT-0431</t>
  </si>
  <si>
    <t>ESPT-0432</t>
  </si>
  <si>
    <t>ESPT-0433</t>
  </si>
  <si>
    <t>ESPT-0434</t>
  </si>
  <si>
    <t>ESPT-0435</t>
  </si>
  <si>
    <t>ESPT-0436</t>
  </si>
  <si>
    <t>ESPT-0437</t>
  </si>
  <si>
    <t>ESPT-0438</t>
  </si>
  <si>
    <t>ESPT-0439</t>
  </si>
  <si>
    <t>ESPT-0440</t>
  </si>
  <si>
    <t>ESPT-0441</t>
  </si>
  <si>
    <t>ESPT-0442</t>
  </si>
  <si>
    <t>ESPT-0443</t>
  </si>
  <si>
    <t>ESPT-0444</t>
  </si>
  <si>
    <t>ESPT-0445</t>
  </si>
  <si>
    <t>ESPT-0446</t>
  </si>
  <si>
    <t>ESPT-0447</t>
  </si>
  <si>
    <t>ESPT-0448</t>
  </si>
  <si>
    <t>ESPT-0449</t>
  </si>
  <si>
    <t>ESPT-0450</t>
  </si>
  <si>
    <t>ESPT-0451</t>
  </si>
  <si>
    <t>ESPT-0452</t>
  </si>
  <si>
    <t>ESPT-0453</t>
  </si>
  <si>
    <t>ESPT-0454</t>
  </si>
  <si>
    <t>ESPT-0455</t>
  </si>
  <si>
    <t>ESPT-0456</t>
  </si>
  <si>
    <t>ESPT-0457</t>
  </si>
  <si>
    <t>ESPT-0458</t>
  </si>
  <si>
    <t>ESPT-0459</t>
  </si>
  <si>
    <t>ESPT-0460</t>
  </si>
  <si>
    <t>ESPT-0461</t>
  </si>
  <si>
    <t>ESPT-0462</t>
  </si>
  <si>
    <t>ESPT-0463</t>
  </si>
  <si>
    <t>ESPT-0464</t>
  </si>
  <si>
    <t>ESPT-0465</t>
  </si>
  <si>
    <t>ESPT-0466</t>
  </si>
  <si>
    <t>ESPT-0467</t>
  </si>
  <si>
    <t>ESPT-0468</t>
  </si>
  <si>
    <t>ESPT-0469</t>
  </si>
  <si>
    <t>ESPT-0470</t>
  </si>
  <si>
    <t>ESPT-0471</t>
  </si>
  <si>
    <t>ESPT-0472</t>
  </si>
  <si>
    <t>ESPT-0473</t>
  </si>
  <si>
    <t>ESPT-0474</t>
  </si>
  <si>
    <t>ESPT-0475</t>
  </si>
  <si>
    <t>ESPT-0476</t>
  </si>
  <si>
    <t>ESPT-0477</t>
  </si>
  <si>
    <t>ESPT-0478</t>
  </si>
  <si>
    <t>ESPT-0479</t>
  </si>
  <si>
    <t>ESPT-0480</t>
  </si>
  <si>
    <t>ESPT-0481</t>
  </si>
  <si>
    <t>ESPT-0482</t>
  </si>
  <si>
    <t>ESPT-0483</t>
  </si>
  <si>
    <t>ESPT-0484</t>
  </si>
  <si>
    <t>ESPT-0485</t>
  </si>
  <si>
    <t>ESPT-0486</t>
  </si>
  <si>
    <t>ESPT-0487</t>
  </si>
  <si>
    <t>ESPT-0488</t>
  </si>
  <si>
    <t>ESPT-0489</t>
  </si>
  <si>
    <t>ESPT-0490</t>
  </si>
  <si>
    <t>ESPT-0491</t>
  </si>
  <si>
    <t>ESPT-0492</t>
  </si>
  <si>
    <t>ESPT-0493</t>
  </si>
  <si>
    <t>ESPT-0494</t>
  </si>
  <si>
    <t>ESPT-0495</t>
  </si>
  <si>
    <t>ESPT-0496</t>
  </si>
  <si>
    <t>ESPT-0497</t>
  </si>
  <si>
    <t>ESPT-0498</t>
  </si>
  <si>
    <t>ESPT-0499</t>
  </si>
  <si>
    <t>ESPT-0500</t>
  </si>
  <si>
    <t>Overview</t>
  </si>
  <si>
    <t>Total Revenue</t>
  </si>
  <si>
    <t>Net Profit</t>
  </si>
  <si>
    <t>Total Viewership</t>
  </si>
  <si>
    <t>Total Streaming Hours</t>
  </si>
  <si>
    <t>Total Events</t>
  </si>
  <si>
    <t>Feb</t>
  </si>
  <si>
    <t>Mar</t>
  </si>
  <si>
    <t>Apr</t>
  </si>
  <si>
    <t>May</t>
  </si>
  <si>
    <t>Jun</t>
  </si>
  <si>
    <t>Jul</t>
  </si>
  <si>
    <t>Aug</t>
  </si>
  <si>
    <t>Sep</t>
  </si>
  <si>
    <t>Oct</t>
  </si>
  <si>
    <t>Nov</t>
  </si>
  <si>
    <t>Dec</t>
  </si>
  <si>
    <t>Grand Total</t>
  </si>
  <si>
    <t>Total Cost</t>
  </si>
  <si>
    <t>Profit Margin %</t>
  </si>
  <si>
    <t>Revenue Mix</t>
  </si>
  <si>
    <t>Audience</t>
  </si>
  <si>
    <t>Engagement Per Viewer</t>
  </si>
  <si>
    <t>Events</t>
  </si>
  <si>
    <t>Avg. Player Rating</t>
  </si>
  <si>
    <t>Completion %</t>
  </si>
  <si>
    <t xml:space="preserve"> Max_Value</t>
  </si>
  <si>
    <t xml:space="preserve"> Transparent_Area</t>
  </si>
  <si>
    <t>Sponsors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</si>
</sst>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
    <numFmt numFmtId="165" formatCode="[&gt;=1000000]&quot;$&quot;0.0,,&quot;M&quot;;[&gt;=1000]&quot;$&quot;0.0,&quot;K&quot;;&quot;$&quot;0"/>
    <numFmt numFmtId="166" formatCode="[&gt;=1000000]0.0,,&quot;M&quot;;[&gt;=1000]0.0,&quot;K&quot;;0"/>
    <numFmt numFmtId="167" formatCode="#,##0.0"/>
    <numFmt numFmtId="168" formatCode="0.0%"/>
  </numFmts>
  <fonts count="4" x14ac:knownFonts="1">
    <font>
      <sz val="11"/>
      <color theme="1"/>
      <name val="Aptos Narrow"/>
      <family val="2"/>
      <scheme val="minor"/>
    </font>
    <font>
      <b/>
      <sz val="8"/>
      <color theme="1"/>
      <name val="Aptos Narrow"/>
      <family val="2"/>
      <scheme val="minor"/>
    </font>
    <font>
      <sz val="8"/>
      <color theme="1"/>
      <name val="Aptos Narrow"/>
      <family val="2"/>
      <scheme val="minor"/>
    </font>
    <font>
      <b/>
      <sz val="12"/>
      <color rgb="FFFFFFFF"/>
      <name val="Aptos Narrow"/>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00B050"/>
        <bgColor indexed="64"/>
      </patternFill>
    </fill>
    <fill>
      <patternFill patternType="solid">
        <fgColor rgb="FF000000"/>
        <bgColor indexed="64"/>
      </patternFill>
    </fill>
  </fills>
  <borders count="10">
    <border>
      <left/>
      <right/>
      <top/>
      <bottom/>
      <diagonal/>
    </border>
    <border>
      <left style="thin">
        <color theme="9" tint="0.39994506668294322"/>
      </left>
      <right style="thin">
        <color theme="9" tint="0.39994506668294322"/>
      </right>
      <top style="thin">
        <color theme="9" tint="0.39994506668294322"/>
      </top>
      <bottom style="thin">
        <color theme="9" tint="0.39994506668294322"/>
      </bottom>
      <diagonal/>
    </border>
    <border>
      <left/>
      <right style="thin">
        <color theme="9" tint="0.39994506668294322"/>
      </right>
      <top/>
      <bottom style="thin">
        <color theme="9" tint="0.39994506668294322"/>
      </bottom>
      <diagonal/>
    </border>
    <border>
      <left style="thin">
        <color theme="9" tint="0.39994506668294322"/>
      </left>
      <right style="thin">
        <color theme="9" tint="0.39994506668294322"/>
      </right>
      <top/>
      <bottom style="thin">
        <color theme="9" tint="0.39994506668294322"/>
      </bottom>
      <diagonal/>
    </border>
    <border>
      <left style="thin">
        <color theme="9" tint="0.39994506668294322"/>
      </left>
      <right/>
      <top/>
      <bottom style="thin">
        <color theme="9" tint="0.39994506668294322"/>
      </bottom>
      <diagonal/>
    </border>
    <border>
      <left/>
      <right style="thin">
        <color theme="9" tint="0.39994506668294322"/>
      </right>
      <top style="thin">
        <color theme="9" tint="0.39994506668294322"/>
      </top>
      <bottom style="thin">
        <color theme="9" tint="0.39994506668294322"/>
      </bottom>
      <diagonal/>
    </border>
    <border>
      <left style="thin">
        <color theme="9" tint="0.39994506668294322"/>
      </left>
      <right/>
      <top style="thin">
        <color theme="9" tint="0.39994506668294322"/>
      </top>
      <bottom style="thin">
        <color theme="9" tint="0.39994506668294322"/>
      </bottom>
      <diagonal/>
    </border>
    <border>
      <left/>
      <right style="thin">
        <color theme="9" tint="0.39994506668294322"/>
      </right>
      <top style="thin">
        <color theme="9" tint="0.39994506668294322"/>
      </top>
      <bottom/>
      <diagonal/>
    </border>
    <border>
      <left style="thin">
        <color theme="9" tint="0.39994506668294322"/>
      </left>
      <right style="thin">
        <color theme="9" tint="0.39994506668294322"/>
      </right>
      <top style="thin">
        <color theme="9" tint="0.39994506668294322"/>
      </top>
      <bottom/>
      <diagonal/>
    </border>
    <border>
      <left style="thin">
        <color theme="9" tint="0.39994506668294322"/>
      </left>
      <right/>
      <top style="thin">
        <color theme="9" tint="0.39994506668294322"/>
      </top>
      <bottom/>
      <diagonal/>
    </border>
  </borders>
  <cellStyleXfs count="1">
    <xf numFmtId="0" fontId="0" fillId="0" borderId="0"/>
  </cellStyleXfs>
  <cellXfs count="36">
    <xf numFmtId="0" fontId="0" fillId="0" borderId="0" xfId="0"/>
    <xf numFmtId="0" fontId="0" fillId="2" borderId="0" xfId="0" applyFill="1"/>
    <xf numFmtId="0" fontId="0" fillId="3" borderId="0" xfId="0" applyFill="1"/>
    <xf numFmtId="0" fontId="2" fillId="0" borderId="0" xfId="0" applyFont="1" applyAlignment="1">
      <alignment horizontal="center" vertical="center"/>
    </xf>
    <xf numFmtId="15" fontId="2" fillId="0" borderId="0" xfId="0" applyNumberFormat="1" applyFont="1" applyAlignment="1">
      <alignment horizontal="center" vertical="center"/>
    </xf>
    <xf numFmtId="3" fontId="0" fillId="0" borderId="0" xfId="0" applyNumberFormat="1"/>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1" fontId="2" fillId="0" borderId="1" xfId="0" applyNumberFormat="1" applyFont="1" applyBorder="1" applyAlignment="1">
      <alignment horizontal="center" vertical="center"/>
    </xf>
    <xf numFmtId="164" fontId="2" fillId="3" borderId="1" xfId="0" applyNumberFormat="1" applyFont="1" applyFill="1" applyBorder="1" applyAlignment="1">
      <alignment horizontal="center" vertical="center"/>
    </xf>
    <xf numFmtId="3"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1" fontId="2" fillId="0" borderId="6" xfId="0" applyNumberFormat="1"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1" fontId="2" fillId="0" borderId="8" xfId="0" applyNumberFormat="1" applyFont="1" applyBorder="1" applyAlignment="1">
      <alignment horizontal="center" vertical="center"/>
    </xf>
    <xf numFmtId="3" fontId="2" fillId="0" borderId="8" xfId="0" applyNumberFormat="1" applyFont="1" applyBorder="1" applyAlignment="1">
      <alignment horizontal="center" vertical="center"/>
    </xf>
    <xf numFmtId="164" fontId="2" fillId="0" borderId="8" xfId="0" applyNumberFormat="1" applyFont="1" applyBorder="1" applyAlignment="1">
      <alignment horizontal="center" vertical="center"/>
    </xf>
    <xf numFmtId="1" fontId="2" fillId="0" borderId="9" xfId="0" applyNumberFormat="1" applyFont="1" applyBorder="1" applyAlignment="1">
      <alignment horizontal="center" vertical="center"/>
    </xf>
    <xf numFmtId="15" fontId="1" fillId="0" borderId="3" xfId="0" applyNumberFormat="1" applyFont="1" applyBorder="1" applyAlignment="1">
      <alignment horizontal="center" vertical="center"/>
    </xf>
    <xf numFmtId="15" fontId="2" fillId="0" borderId="1" xfId="0" applyNumberFormat="1" applyFont="1" applyBorder="1" applyAlignment="1">
      <alignment horizontal="center" vertical="center"/>
    </xf>
    <xf numFmtId="15" fontId="2" fillId="0" borderId="8" xfId="0" applyNumberFormat="1" applyFont="1" applyBorder="1" applyAlignment="1">
      <alignment horizontal="center" vertical="center"/>
    </xf>
    <xf numFmtId="164" fontId="0" fillId="0" borderId="1" xfId="0" applyNumberFormat="1" applyBorder="1" applyAlignment="1">
      <alignment horizontal="center" vertical="center"/>
    </xf>
    <xf numFmtId="164" fontId="0" fillId="0" borderId="8" xfId="0" applyNumberFormat="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165" fontId="0" fillId="0" borderId="0" xfId="0" applyNumberFormat="1"/>
    <xf numFmtId="166" fontId="0" fillId="0" borderId="0" xfId="0" applyNumberFormat="1"/>
    <xf numFmtId="167" fontId="0" fillId="0" borderId="0" xfId="0" applyNumberFormat="1"/>
    <xf numFmtId="0" fontId="0" fillId="0" borderId="0" xfId="0" pivotButton="1"/>
    <xf numFmtId="168" fontId="0" fillId="0" borderId="0" xfId="0" applyNumberFormat="1"/>
    <xf numFmtId="10" fontId="0" fillId="0" borderId="0" xfId="0" applyNumberFormat="1"/>
    <xf numFmtId="9" fontId="0" fillId="0" borderId="0" xfId="0" applyNumberFormat="1"/>
    <xf numFmtId="0" fontId="3" fillId="5" borderId="0" xfId="0" applyFont="1" applyFill="1" applyAlignment="1">
      <alignment horizontal="center" vertical="center" textRotation="90" wrapText="1"/>
    </xf>
  </cellXfs>
  <cellStyles count="1">
    <cellStyle name="Normal" xfId="0" builtinId="0"/>
  </cellStyles>
  <dxfs count="40">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numFmt numFmtId="164" formatCode="0.0"/>
      <fill>
        <patternFill patternType="solid">
          <fgColor indexed="64"/>
          <bgColor theme="9" tint="0.79998168889431442"/>
        </patternFill>
      </fill>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numFmt numFmtId="1" formatCode="0"/>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numFmt numFmtId="20" formatCode="d\-mmm\-yy"/>
      <alignment horizontal="center" vertical="center" textRotation="0" wrapText="0" indent="0" justifyLastLine="0" shrinkToFit="0" readingOrder="0"/>
      <border diagonalUp="0" diagonalDown="0" outline="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outline="0">
        <left/>
        <right style="thin">
          <color theme="9" tint="0.39994506668294322"/>
        </right>
        <top style="thin">
          <color theme="9" tint="0.39994506668294322"/>
        </top>
        <bottom style="thin">
          <color theme="9" tint="0.39994506668294322"/>
        </bottom>
      </border>
    </dxf>
    <dxf>
      <border>
        <top style="thin">
          <color theme="9" tint="0.39994506668294322"/>
        </top>
      </border>
    </dxf>
    <dxf>
      <border diagonalUp="0" diagonalDown="0">
        <left style="thin">
          <color theme="9" tint="0.39994506668294322"/>
        </left>
        <right style="thin">
          <color theme="9" tint="0.39994506668294322"/>
        </right>
        <top style="thin">
          <color theme="9" tint="0.39994506668294322"/>
        </top>
        <bottom style="thin">
          <color theme="9" tint="0.39994506668294322"/>
        </bottom>
      </border>
    </dxf>
    <dxf>
      <font>
        <strike val="0"/>
        <outline val="0"/>
        <shadow val="0"/>
        <u val="none"/>
        <vertAlign val="baseline"/>
        <sz val="8"/>
        <color theme="1"/>
        <name val="Aptos Narrow"/>
        <family val="2"/>
        <scheme val="minor"/>
      </font>
      <alignment horizontal="center" vertical="center" textRotation="0" wrapText="0" indent="0" justifyLastLine="0" shrinkToFit="0" readingOrder="0"/>
    </dxf>
    <dxf>
      <border>
        <bottom style="thin">
          <color theme="9" tint="0.39994506668294322"/>
        </bottom>
      </border>
    </dxf>
    <dxf>
      <font>
        <b/>
        <i val="0"/>
        <strike val="0"/>
        <condense val="0"/>
        <extend val="0"/>
        <outline val="0"/>
        <shadow val="0"/>
        <u val="none"/>
        <vertAlign val="baseline"/>
        <sz val="8"/>
        <color theme="1"/>
        <name val="Aptos Narrow"/>
        <family val="2"/>
        <scheme val="minor"/>
      </font>
      <alignment horizontal="center" vertical="center" textRotation="0" wrapText="0" indent="0" justifyLastLine="0" shrinkToFit="0" readingOrder="0"/>
      <border diagonalUp="0" diagonalDown="0">
        <left style="thin">
          <color theme="9" tint="0.39994506668294322"/>
        </left>
        <right style="thin">
          <color theme="9" tint="0.39994506668294322"/>
        </right>
        <top/>
        <bottom/>
        <vertical style="thin">
          <color theme="9" tint="0.39994506668294322"/>
        </vertical>
        <horizontal style="thin">
          <color theme="9" tint="0.39994506668294322"/>
        </horizontal>
      </border>
    </dxf>
    <dxf>
      <font>
        <b/>
        <color theme="1"/>
      </font>
      <border>
        <bottom style="thin">
          <color theme="9"/>
        </bottom>
        <vertical/>
        <horizontal/>
      </border>
    </dxf>
    <dxf>
      <font>
        <color theme="1"/>
      </font>
      <border>
        <left style="thin">
          <color theme="9"/>
        </left>
        <right style="thin">
          <color theme="9"/>
        </right>
        <top style="thin">
          <color theme="9"/>
        </top>
        <bottom style="thin">
          <color theme="9"/>
        </bottom>
        <vertical/>
        <horizontal/>
      </border>
    </dxf>
  </dxfs>
  <tableStyles count="1" defaultTableStyle="TableStyleMedium2" defaultPivotStyle="PivotStyleLight16">
    <tableStyle name="SlicerStyleLight6 2" pivot="0" table="0" count="10" xr9:uid="{C7BCB8A3-39B3-4C8B-8148-A222A305CBD1}">
      <tableStyleElement type="wholeTable" dxfId="39"/>
      <tableStyleElement type="headerRow" dxfId="38"/>
    </tableStyle>
  </tableStyles>
  <colors>
    <mruColors>
      <color rgb="FFFFFF53"/>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9" tint="0.79998168889431442"/>
              <bgColor theme="9" tint="0.79998168889431442"/>
            </patternFill>
          </fill>
          <border>
            <left style="thin">
              <color rgb="FFCCCCCC"/>
            </left>
            <right style="thin">
              <color rgb="FFCCCCCC"/>
            </right>
            <top style="thin">
              <color rgb="FFCCCCCC"/>
            </top>
            <bottom style="thin">
              <color rgb="FFCCCCCC"/>
            </bottom>
            <vertical/>
            <horizontal/>
          </border>
        </dxf>
        <dxf>
          <font>
            <b/>
            <i val="0"/>
            <sz val="8"/>
            <color theme="0"/>
          </font>
          <fill>
            <gradientFill degree="90">
              <stop position="0">
                <color theme="9" tint="-0.25098422193060094"/>
              </stop>
              <stop position="1">
                <color theme="9" tint="-0.49803155613879818"/>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theme="0"/>
              </stop>
              <stop position="1">
                <color theme="0"/>
              </stop>
            </gradient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Light6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microsoft.com/office/2007/relationships/slicerCache" Target="slicerCaches/slicerCache5.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microsoft.com/office/2007/relationships/slicerCache" Target="slicerCaches/slicerCache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3.xml"/><Relationship Id="rId5" Type="http://schemas.openxmlformats.org/officeDocument/2006/relationships/worksheet" Target="worksheets/sheet5.xml"/><Relationship Id="rId15" Type="http://schemas.microsoft.com/office/2007/relationships/slicerCache" Target="slicerCaches/slicerCache7.xml"/><Relationship Id="rId10" Type="http://schemas.microsoft.com/office/2007/relationships/slicerCache" Target="slicerCaches/slicerCache2.xml"/><Relationship Id="rId19" Type="http://schemas.openxmlformats.org/officeDocument/2006/relationships/calcChain" Target="calcChain.xml"/><Relationship Id="rId4" Type="http://schemas.openxmlformats.org/officeDocument/2006/relationships/worksheet" Target="worksheets/sheet4.xml"/><Relationship Id="rId9" Type="http://schemas.microsoft.com/office/2007/relationships/slicerCache" Target="slicerCaches/slicerCache1.xml"/><Relationship Id="rId14" Type="http://schemas.microsoft.com/office/2007/relationships/slicerCache" Target="slicerCaches/slicerCache6.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image" Target="../media/image5.png"/></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 Id="rId4" Type="http://schemas.openxmlformats.org/officeDocument/2006/relationships/image" Target="../media/image5.png"/></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 Id="rId4" Type="http://schemas.openxmlformats.org/officeDocument/2006/relationships/image" Target="../media/image6.png"/></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 Id="rId4" Type="http://schemas.openxmlformats.org/officeDocument/2006/relationships/image" Target="../media/image5.png"/></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 Id="rId4" Type="http://schemas.openxmlformats.org/officeDocument/2006/relationships/image" Target="../media/image8.png"/></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7.xml"/><Relationship Id="rId1" Type="http://schemas.microsoft.com/office/2011/relationships/chartStyle" Target="style17.xml"/><Relationship Id="rId5" Type="http://schemas.openxmlformats.org/officeDocument/2006/relationships/image" Target="../media/image10.png"/><Relationship Id="rId4" Type="http://schemas.openxmlformats.org/officeDocument/2006/relationships/image" Target="../media/image9.png"/></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19.xml"/><Relationship Id="rId1" Type="http://schemas.microsoft.com/office/2011/relationships/chartStyle" Target="style19.xml"/><Relationship Id="rId4" Type="http://schemas.openxmlformats.org/officeDocument/2006/relationships/image" Target="../media/image5.png"/></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image" Target="../media/image6.png"/></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 Id="rId4" Type="http://schemas.openxmlformats.org/officeDocument/2006/relationships/image" Target="../media/image7.png"/></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 Id="rId4" Type="http://schemas.openxmlformats.org/officeDocument/2006/relationships/image" Target="../media/image6.png"/></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 Id="rId4" Type="http://schemas.openxmlformats.org/officeDocument/2006/relationships/image" Target="../media/image8.png"/></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 Id="rId4" Type="http://schemas.openxmlformats.org/officeDocument/2006/relationships/image" Target="../media/image6.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Dashboard.xlsx]Support!Pvt6</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Total Revenue Vs Total Cost by Month</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5"/>
            </a:solidFill>
            <a:round/>
          </a:ln>
          <a:effectLst/>
        </c:spPr>
        <c:marker>
          <c:symbol val="circle"/>
          <c:size val="6"/>
          <c:spPr>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5"/>
            </a:solidFill>
            <a:round/>
          </a:ln>
          <a:effectLst/>
        </c:spPr>
        <c:marker>
          <c:symbol val="circle"/>
          <c:size val="6"/>
          <c:spPr>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blipFill>
            <a:blip xmlns:r="http://schemas.openxmlformats.org/officeDocument/2006/relationships" r:embed="rId4"/>
            <a:stretch>
              <a:fillRect/>
            </a:stretch>
          </a:blip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chemeClr val="accent5"/>
            </a:solidFill>
            <a:round/>
          </a:ln>
          <a:effectLst/>
        </c:spPr>
        <c:marker>
          <c:symbol val="circle"/>
          <c:size val="6"/>
          <c:spPr>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Support!$BB$3</c:f>
              <c:strCache>
                <c:ptCount val="1"/>
                <c:pt idx="0">
                  <c:v>Total Revenue</c:v>
                </c:pt>
              </c:strCache>
            </c:strRef>
          </c:tx>
          <c:spPr>
            <a:blipFill>
              <a:blip xmlns:r="http://schemas.openxmlformats.org/officeDocument/2006/relationships" r:embed="rId4"/>
              <a:stretch>
                <a:fillRect/>
              </a:stretch>
            </a:blipFill>
            <a:ln>
              <a:noFill/>
            </a:ln>
            <a:effectLst/>
          </c:spPr>
          <c:invertIfNegative val="0"/>
          <c:cat>
            <c:strRef>
              <c:f>Support!$BA$4:$BA$16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Support!$BB$4:$BB$16</c:f>
              <c:numCache>
                <c:formatCode>[&gt;=1000000]"$"0.0,,"M";[&gt;=1000]"$"0.0,"K";"$"0</c:formatCode>
                <c:ptCount val="12"/>
                <c:pt idx="0">
                  <c:v>16848387</c:v>
                </c:pt>
                <c:pt idx="1">
                  <c:v>15032699</c:v>
                </c:pt>
                <c:pt idx="2">
                  <c:v>14038550</c:v>
                </c:pt>
                <c:pt idx="3">
                  <c:v>16536161</c:v>
                </c:pt>
                <c:pt idx="4">
                  <c:v>16125564</c:v>
                </c:pt>
                <c:pt idx="5">
                  <c:v>12122341</c:v>
                </c:pt>
                <c:pt idx="6">
                  <c:v>11795093</c:v>
                </c:pt>
                <c:pt idx="7">
                  <c:v>16218674</c:v>
                </c:pt>
                <c:pt idx="8">
                  <c:v>17274333</c:v>
                </c:pt>
                <c:pt idx="9">
                  <c:v>18524711</c:v>
                </c:pt>
                <c:pt idx="10">
                  <c:v>14954940</c:v>
                </c:pt>
                <c:pt idx="11">
                  <c:v>14334150</c:v>
                </c:pt>
              </c:numCache>
            </c:numRef>
          </c:val>
          <c:extLst>
            <c:ext xmlns:c16="http://schemas.microsoft.com/office/drawing/2014/chart" uri="{C3380CC4-5D6E-409C-BE32-E72D297353CC}">
              <c16:uniqueId val="{00000000-1CB7-417B-BA52-31875217CC31}"/>
            </c:ext>
          </c:extLst>
        </c:ser>
        <c:dLbls>
          <c:showLegendKey val="0"/>
          <c:showVal val="0"/>
          <c:showCatName val="0"/>
          <c:showSerName val="0"/>
          <c:showPercent val="0"/>
          <c:showBubbleSize val="0"/>
        </c:dLbls>
        <c:gapWidth val="107"/>
        <c:overlap val="-27"/>
        <c:axId val="567566112"/>
        <c:axId val="567567072"/>
      </c:barChart>
      <c:lineChart>
        <c:grouping val="standard"/>
        <c:varyColors val="0"/>
        <c:ser>
          <c:idx val="1"/>
          <c:order val="1"/>
          <c:tx>
            <c:strRef>
              <c:f>Support!$BC$3</c:f>
              <c:strCache>
                <c:ptCount val="1"/>
                <c:pt idx="0">
                  <c:v>Total Cost</c:v>
                </c:pt>
              </c:strCache>
            </c:strRef>
          </c:tx>
          <c:spPr>
            <a:ln w="28575" cap="rnd">
              <a:solidFill>
                <a:schemeClr val="accent5"/>
              </a:solidFill>
              <a:round/>
            </a:ln>
            <a:effectLst/>
          </c:spPr>
          <c:marker>
            <c:symbol val="circle"/>
            <c:size val="6"/>
            <c:spPr>
              <a:solidFill>
                <a:schemeClr val="accent5"/>
              </a:solidFill>
              <a:ln w="9525">
                <a:solidFill>
                  <a:schemeClr val="accent5"/>
                </a:solidFill>
              </a:ln>
              <a:effectLst/>
            </c:spPr>
          </c:marker>
          <c:cat>
            <c:strRef>
              <c:f>Support!$BA$4:$BA$16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Support!$BC$4:$BC$16</c:f>
              <c:numCache>
                <c:formatCode>[&gt;=1000000]"$"0.0,,"M";[&gt;=1000]"$"0.0,"K";"$"0</c:formatCode>
                <c:ptCount val="12"/>
                <c:pt idx="0">
                  <c:v>15083326</c:v>
                </c:pt>
                <c:pt idx="1">
                  <c:v>13311811</c:v>
                </c:pt>
                <c:pt idx="2">
                  <c:v>11661877</c:v>
                </c:pt>
                <c:pt idx="3">
                  <c:v>14368536</c:v>
                </c:pt>
                <c:pt idx="4">
                  <c:v>14095195</c:v>
                </c:pt>
                <c:pt idx="5">
                  <c:v>11723399</c:v>
                </c:pt>
                <c:pt idx="6">
                  <c:v>10159818</c:v>
                </c:pt>
                <c:pt idx="7">
                  <c:v>15600895</c:v>
                </c:pt>
                <c:pt idx="8">
                  <c:v>14501083</c:v>
                </c:pt>
                <c:pt idx="9">
                  <c:v>15979936</c:v>
                </c:pt>
                <c:pt idx="10">
                  <c:v>14399590</c:v>
                </c:pt>
                <c:pt idx="11">
                  <c:v>11077250</c:v>
                </c:pt>
              </c:numCache>
            </c:numRef>
          </c:val>
          <c:smooth val="1"/>
          <c:extLst>
            <c:ext xmlns:c16="http://schemas.microsoft.com/office/drawing/2014/chart" uri="{C3380CC4-5D6E-409C-BE32-E72D297353CC}">
              <c16:uniqueId val="{00000001-1CB7-417B-BA52-31875217CC31}"/>
            </c:ext>
          </c:extLst>
        </c:ser>
        <c:dLbls>
          <c:showLegendKey val="0"/>
          <c:showVal val="0"/>
          <c:showCatName val="0"/>
          <c:showSerName val="0"/>
          <c:showPercent val="0"/>
          <c:showBubbleSize val="0"/>
        </c:dLbls>
        <c:marker val="1"/>
        <c:smooth val="0"/>
        <c:axId val="972098496"/>
        <c:axId val="972098016"/>
      </c:lineChart>
      <c:catAx>
        <c:axId val="5675661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567567072"/>
        <c:crosses val="autoZero"/>
        <c:auto val="1"/>
        <c:lblAlgn val="ctr"/>
        <c:lblOffset val="100"/>
        <c:noMultiLvlLbl val="0"/>
      </c:catAx>
      <c:valAx>
        <c:axId val="567567072"/>
        <c:scaling>
          <c:orientation val="minMax"/>
        </c:scaling>
        <c:delete val="0"/>
        <c:axPos val="l"/>
        <c:majorGridlines>
          <c:spPr>
            <a:ln w="9525" cap="flat" cmpd="sng" algn="ctr">
              <a:solidFill>
                <a:schemeClr val="tx1">
                  <a:lumMod val="15000"/>
                  <a:lumOff val="85000"/>
                </a:schemeClr>
              </a:solidFill>
              <a:round/>
            </a:ln>
            <a:effectLst/>
          </c:spPr>
        </c:majorGridlines>
        <c:numFmt formatCode="[&gt;=1000000]&quot;$&quot;0.0,,&quot;M&quot;;[&gt;=1000]&quot;$&quot;0.0,&quot;K&quot;;&quot;$&quot;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567566112"/>
        <c:crosses val="autoZero"/>
        <c:crossBetween val="between"/>
      </c:valAx>
      <c:valAx>
        <c:axId val="972098016"/>
        <c:scaling>
          <c:orientation val="minMax"/>
        </c:scaling>
        <c:delete val="0"/>
        <c:axPos val="r"/>
        <c:numFmt formatCode="[&gt;=1000000]&quot;$&quot;0.0,,&quot;M&quot;;[&gt;=1000]&quot;$&quot;0.0,&quot;K&quot;;&quot;$&quot;0"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972098496"/>
        <c:crosses val="max"/>
        <c:crossBetween val="between"/>
      </c:valAx>
      <c:catAx>
        <c:axId val="972098496"/>
        <c:scaling>
          <c:orientation val="minMax"/>
        </c:scaling>
        <c:delete val="1"/>
        <c:axPos val="b"/>
        <c:numFmt formatCode="General" sourceLinked="1"/>
        <c:majorTickMark val="out"/>
        <c:minorTickMark val="none"/>
        <c:tickLblPos val="nextTo"/>
        <c:crossAx val="97209801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legend>
    <c:plotVisOnly val="1"/>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rgbClr val="000000">
              <a:lumMod val="15000"/>
              <a:lumOff val="85000"/>
            </a:srgbClr>
          </a:solidFill>
          <a:round/>
        </a14:hiddenLine>
      </a:ext>
    </a:ex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Dashboard.xlsx]Support!Pvt15</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Engagement Per Viewer by Player Segment</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w="19050" cap="rnd">
            <a:solidFill>
              <a:schemeClr val="accent4"/>
            </a:solidFill>
            <a:round/>
          </a:ln>
          <a:effectLst/>
        </c:spPr>
        <c:marker>
          <c:symbol val="circle"/>
          <c:size val="5"/>
          <c:spPr>
            <a:solidFill>
              <a:schemeClr val="bg1"/>
            </a:solidFill>
            <a:ln w="19050">
              <a:solidFill>
                <a:schemeClr val="accent4"/>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cap="rnd">
            <a:solidFill>
              <a:schemeClr val="accent4"/>
            </a:solidFill>
            <a:round/>
          </a:ln>
          <a:effectLst/>
        </c:spPr>
        <c:marker>
          <c:symbol val="circle"/>
          <c:size val="5"/>
          <c:spPr>
            <a:solidFill>
              <a:schemeClr val="bg1"/>
            </a:solidFill>
            <a:ln w="19050">
              <a:solidFill>
                <a:schemeClr val="accent4"/>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cap="rnd">
            <a:solidFill>
              <a:schemeClr val="accent4"/>
            </a:solidFill>
            <a:round/>
          </a:ln>
          <a:effectLst/>
        </c:spPr>
        <c:marker>
          <c:symbol val="circle"/>
          <c:size val="5"/>
          <c:spPr>
            <a:solidFill>
              <a:schemeClr val="bg1"/>
            </a:solidFill>
            <a:ln w="19050">
              <a:solidFill>
                <a:schemeClr val="accent4"/>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w="19050" cap="rnd">
            <a:solidFill>
              <a:srgbClr val="E97132"/>
            </a:solidFill>
            <a:round/>
          </a:ln>
          <a:effectLst/>
        </c:spPr>
        <c:marker>
          <c:symbol val="circle"/>
          <c:size val="5"/>
          <c:spPr>
            <a:solidFill>
              <a:schemeClr val="bg1"/>
            </a:solidFill>
            <a:ln w="19050">
              <a:solidFill>
                <a:srgbClr val="E9713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w="19050" cap="rnd">
            <a:solidFill>
              <a:srgbClr val="A02B93"/>
            </a:solidFill>
            <a:round/>
          </a:ln>
          <a:effectLst/>
        </c:spPr>
        <c:marker>
          <c:symbol val="circle"/>
          <c:size val="5"/>
          <c:spPr>
            <a:solidFill>
              <a:schemeClr val="bg1"/>
            </a:solidFill>
            <a:ln w="19050">
              <a:solidFill>
                <a:srgbClr val="A02B9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w="19050" cap="rnd">
            <a:solidFill>
              <a:srgbClr val="A02B93"/>
            </a:solidFill>
            <a:round/>
          </a:ln>
          <a:effectLst/>
        </c:spPr>
        <c:marker>
          <c:symbol val="circle"/>
          <c:size val="5"/>
          <c:spPr>
            <a:solidFill>
              <a:schemeClr val="bg1"/>
            </a:solidFill>
            <a:ln w="19050">
              <a:solidFill>
                <a:srgbClr val="A02B9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6"/>
        <c:spPr>
          <a:ln w="19050" cap="rnd">
            <a:solidFill>
              <a:srgbClr val="B27D49">
                <a:lumMod val="50000"/>
              </a:srgbClr>
            </a:solidFill>
            <a:round/>
          </a:ln>
          <a:effectLst>
            <a:outerShdw blurRad="63500" sx="102000" sy="102000" algn="ctr" rotWithShape="0">
              <a:prstClr val="black">
                <a:alpha val="40000"/>
              </a:prstClr>
            </a:outerShdw>
          </a:effectLst>
        </c:spPr>
        <c:marker>
          <c:symbol val="circle"/>
          <c:size val="5"/>
          <c:spPr>
            <a:solidFill>
              <a:schemeClr val="bg1"/>
            </a:solidFill>
            <a:ln w="19050">
              <a:solidFill>
                <a:srgbClr val="B27D49">
                  <a:lumMod val="50000"/>
                </a:srgbClr>
              </a:solidFill>
            </a:ln>
            <a:effectLst>
              <a:outerShdw blurRad="63500" sx="102000" sy="102000" algn="ctr" rotWithShape="0">
                <a:prstClr val="black">
                  <a:alpha val="40000"/>
                </a:prstClr>
              </a:outerShdw>
            </a:effectLst>
            <a:scene3d>
              <a:camera prst="orthographicFront"/>
              <a:lightRig rig="threePt" dir="t"/>
            </a:scene3d>
            <a:sp3d prstMaterial="matte">
              <a:bevelT w="127000" h="63500"/>
            </a:sp3d>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Support!$EN$3</c:f>
              <c:strCache>
                <c:ptCount val="1"/>
                <c:pt idx="0">
                  <c:v>Total</c:v>
                </c:pt>
              </c:strCache>
            </c:strRef>
          </c:tx>
          <c:spPr>
            <a:ln w="19050" cap="rnd">
              <a:solidFill>
                <a:srgbClr val="B27D49">
                  <a:lumMod val="50000"/>
                </a:srgbClr>
              </a:solidFill>
              <a:round/>
            </a:ln>
            <a:effectLst>
              <a:outerShdw blurRad="63500" sx="102000" sy="102000" algn="ctr" rotWithShape="0">
                <a:prstClr val="black">
                  <a:alpha val="40000"/>
                </a:prstClr>
              </a:outerShdw>
            </a:effectLst>
          </c:spPr>
          <c:marker>
            <c:symbol val="circle"/>
            <c:size val="5"/>
            <c:spPr>
              <a:solidFill>
                <a:schemeClr val="bg1"/>
              </a:solidFill>
              <a:ln w="19050">
                <a:solidFill>
                  <a:srgbClr val="B27D49">
                    <a:lumMod val="50000"/>
                  </a:srgbClr>
                </a:solidFill>
              </a:ln>
              <a:effectLst>
                <a:outerShdw blurRad="63500" sx="102000" sy="102000" algn="ctr" rotWithShape="0">
                  <a:prstClr val="black">
                    <a:alpha val="40000"/>
                  </a:prstClr>
                </a:outerShdw>
              </a:effectLst>
              <a:scene3d>
                <a:camera prst="orthographicFront"/>
                <a:lightRig rig="threePt" dir="t"/>
              </a:scene3d>
              <a:sp3d prstMaterial="matte">
                <a:bevelT w="127000" h="63500"/>
              </a:sp3d>
            </c:spPr>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y"/>
            <c:errBarType val="minus"/>
            <c:errValType val="percentage"/>
            <c:noEndCap val="0"/>
            <c:val val="100"/>
            <c:spPr>
              <a:noFill/>
              <a:ln w="9525" cap="flat" cmpd="sng" algn="ctr">
                <a:solidFill>
                  <a:srgbClr val="B27D49">
                    <a:lumMod val="20000"/>
                    <a:lumOff val="80000"/>
                  </a:srgbClr>
                </a:solidFill>
                <a:round/>
              </a:ln>
              <a:effectLst/>
            </c:spPr>
          </c:errBars>
          <c:cat>
            <c:strRef>
              <c:f>Support!$EM$4:$EM$9</c:f>
              <c:strCache>
                <c:ptCount val="5"/>
                <c:pt idx="0">
                  <c:v>Professional</c:v>
                </c:pt>
                <c:pt idx="1">
                  <c:v>Casual</c:v>
                </c:pt>
                <c:pt idx="2">
                  <c:v>Semi-Pro</c:v>
                </c:pt>
                <c:pt idx="3">
                  <c:v>Ranked</c:v>
                </c:pt>
                <c:pt idx="4">
                  <c:v>College</c:v>
                </c:pt>
              </c:strCache>
            </c:strRef>
          </c:cat>
          <c:val>
            <c:numRef>
              <c:f>Support!$EN$4:$EN$9</c:f>
              <c:numCache>
                <c:formatCode>0.00%</c:formatCode>
                <c:ptCount val="5"/>
                <c:pt idx="0">
                  <c:v>2.6369039202607891</c:v>
                </c:pt>
                <c:pt idx="1">
                  <c:v>2.4698133152566033</c:v>
                </c:pt>
                <c:pt idx="2">
                  <c:v>2.3657626535050276</c:v>
                </c:pt>
                <c:pt idx="3">
                  <c:v>2.3498373148813023</c:v>
                </c:pt>
                <c:pt idx="4">
                  <c:v>2.1683043120898611</c:v>
                </c:pt>
              </c:numCache>
            </c:numRef>
          </c:val>
          <c:smooth val="1"/>
          <c:extLst>
            <c:ext xmlns:c16="http://schemas.microsoft.com/office/drawing/2014/chart" uri="{C3380CC4-5D6E-409C-BE32-E72D297353CC}">
              <c16:uniqueId val="{00000000-5F54-406E-BA06-F4061F7AB23F}"/>
            </c:ext>
          </c:extLst>
        </c:ser>
        <c:dLbls>
          <c:showLegendKey val="0"/>
          <c:showVal val="0"/>
          <c:showCatName val="0"/>
          <c:showSerName val="0"/>
          <c:showPercent val="0"/>
          <c:showBubbleSize val="0"/>
        </c:dLbls>
        <c:marker val="1"/>
        <c:smooth val="0"/>
        <c:axId val="1428363567"/>
        <c:axId val="1428364047"/>
      </c:lineChart>
      <c:catAx>
        <c:axId val="1428363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1428364047"/>
        <c:crosses val="autoZero"/>
        <c:auto val="1"/>
        <c:lblAlgn val="ctr"/>
        <c:lblOffset val="100"/>
        <c:noMultiLvlLbl val="0"/>
      </c:catAx>
      <c:valAx>
        <c:axId val="1428364047"/>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1428363567"/>
        <c:crosses val="autoZero"/>
        <c:crossBetween val="between"/>
      </c:valAx>
      <c:spPr>
        <a:noFill/>
        <a:ln>
          <a:noFill/>
        </a:ln>
        <a:effectLst/>
      </c:spPr>
    </c:plotArea>
    <c:plotVisOnly val="1"/>
    <c:dispBlanksAs val="gap"/>
    <c:showDLblsOverMax val="0"/>
    <c:extLst/>
  </c:chart>
  <c:spPr>
    <a:noFill/>
    <a:ln w="6350"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Dashboard.xlsx]Support!Pvt16</c:name>
    <c:fmtId val="1"/>
  </c:pivotSource>
  <c:chart>
    <c:title>
      <c:tx>
        <c:rich>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r>
              <a:rPr lang="en-IN"/>
              <a:t>Total Viewership by Region</a:t>
            </a:r>
          </a:p>
        </c:rich>
      </c:tx>
      <c:layout>
        <c:manualLayout>
          <c:xMode val="edge"/>
          <c:yMode val="edge"/>
          <c:x val="0.32078916372202593"/>
          <c:y val="1.033586079517838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C9B6D4"/>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gradFill flip="none" rotWithShape="1">
            <a:gsLst>
              <a:gs pos="0">
                <a:srgbClr val="816699">
                  <a:shade val="30000"/>
                  <a:satMod val="115000"/>
                </a:srgbClr>
              </a:gs>
              <a:gs pos="50000">
                <a:srgbClr val="816699">
                  <a:shade val="67500"/>
                  <a:satMod val="115000"/>
                </a:srgbClr>
              </a:gs>
              <a:gs pos="100000">
                <a:srgbClr val="816699">
                  <a:shade val="100000"/>
                  <a:satMod val="115000"/>
                </a:srgbClr>
              </a:gs>
            </a:gsLst>
            <a:lin ang="16200000" scaled="1"/>
            <a:tileRect/>
          </a:gradFill>
          <a:ln>
            <a:noFill/>
          </a:ln>
          <a:effectLst/>
          <a:scene3d>
            <a:camera prst="orthographicFront"/>
            <a:lightRig rig="threePt" dir="t"/>
          </a:scene3d>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flip="none" rotWithShape="1">
            <a:gsLst>
              <a:gs pos="0">
                <a:srgbClr val="816699">
                  <a:shade val="30000"/>
                  <a:satMod val="115000"/>
                </a:srgbClr>
              </a:gs>
              <a:gs pos="50000">
                <a:srgbClr val="816699">
                  <a:shade val="67500"/>
                  <a:satMod val="115000"/>
                </a:srgbClr>
              </a:gs>
              <a:gs pos="100000">
                <a:srgbClr val="816699">
                  <a:shade val="100000"/>
                  <a:satMod val="115000"/>
                </a:srgb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gradFill flip="none" rotWithShape="1">
            <a:gsLst>
              <a:gs pos="0">
                <a:srgbClr val="B699CC">
                  <a:shade val="30000"/>
                  <a:satMod val="115000"/>
                </a:srgbClr>
              </a:gs>
              <a:gs pos="50000">
                <a:srgbClr val="B699CC">
                  <a:shade val="67500"/>
                  <a:satMod val="115000"/>
                </a:srgbClr>
              </a:gs>
              <a:gs pos="100000">
                <a:srgbClr val="B699CC">
                  <a:shade val="100000"/>
                  <a:satMod val="115000"/>
                </a:srgb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gradFill flip="none" rotWithShape="1">
            <a:gsLst>
              <a:gs pos="0">
                <a:srgbClr val="B699CC">
                  <a:shade val="30000"/>
                  <a:satMod val="115000"/>
                </a:srgbClr>
              </a:gs>
              <a:gs pos="50000">
                <a:srgbClr val="B699CC">
                  <a:shade val="67500"/>
                  <a:satMod val="115000"/>
                </a:srgbClr>
              </a:gs>
              <a:gs pos="100000">
                <a:srgbClr val="B699CC">
                  <a:shade val="100000"/>
                  <a:satMod val="115000"/>
                </a:srgb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blipFill>
            <a:blip xmlns:r="http://schemas.openxmlformats.org/officeDocument/2006/relationships" r:embed="rId4"/>
            <a:stretch>
              <a:fillRect/>
            </a:stretch>
          </a:blip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7.6587555530823664E-2"/>
          <c:y val="0.17303941883425564"/>
          <c:w val="0.91192556319152673"/>
          <c:h val="0.63172600234677956"/>
        </c:manualLayout>
      </c:layout>
      <c:barChart>
        <c:barDir val="col"/>
        <c:grouping val="clustered"/>
        <c:varyColors val="0"/>
        <c:ser>
          <c:idx val="0"/>
          <c:order val="0"/>
          <c:tx>
            <c:strRef>
              <c:f>Support!$EX$3</c:f>
              <c:strCache>
                <c:ptCount val="1"/>
                <c:pt idx="0">
                  <c:v>Total</c:v>
                </c:pt>
              </c:strCache>
            </c:strRef>
          </c:tx>
          <c:spPr>
            <a:blipFill>
              <a:blip xmlns:r="http://schemas.openxmlformats.org/officeDocument/2006/relationships" r:embed="rId4"/>
              <a:stretch>
                <a:fillRect/>
              </a:stretch>
            </a:blip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Support!$EW$4:$EW$10</c:f>
              <c:strCache>
                <c:ptCount val="6"/>
                <c:pt idx="0">
                  <c:v>Asia Pacific</c:v>
                </c:pt>
                <c:pt idx="1">
                  <c:v>Europe</c:v>
                </c:pt>
                <c:pt idx="2">
                  <c:v>North America</c:v>
                </c:pt>
                <c:pt idx="3">
                  <c:v>Middle East</c:v>
                </c:pt>
                <c:pt idx="4">
                  <c:v>Latin America</c:v>
                </c:pt>
                <c:pt idx="5">
                  <c:v>Oceania</c:v>
                </c:pt>
              </c:strCache>
            </c:strRef>
          </c:cat>
          <c:val>
            <c:numRef>
              <c:f>Support!$EX$4:$EX$10</c:f>
              <c:numCache>
                <c:formatCode>[&gt;=1000000]0.0,,"M";[&gt;=1000]0.0,"K";0</c:formatCode>
                <c:ptCount val="6"/>
                <c:pt idx="0">
                  <c:v>8483472</c:v>
                </c:pt>
                <c:pt idx="1">
                  <c:v>7174175</c:v>
                </c:pt>
                <c:pt idx="2">
                  <c:v>6865654</c:v>
                </c:pt>
                <c:pt idx="3">
                  <c:v>6830967</c:v>
                </c:pt>
                <c:pt idx="4">
                  <c:v>6765619</c:v>
                </c:pt>
                <c:pt idx="5">
                  <c:v>6659830</c:v>
                </c:pt>
              </c:numCache>
            </c:numRef>
          </c:val>
          <c:extLst>
            <c:ext xmlns:c16="http://schemas.microsoft.com/office/drawing/2014/chart" uri="{C3380CC4-5D6E-409C-BE32-E72D297353CC}">
              <c16:uniqueId val="{00000000-EB20-47B1-8928-BD6CAB835E26}"/>
            </c:ext>
          </c:extLst>
        </c:ser>
        <c:dLbls>
          <c:showLegendKey val="0"/>
          <c:showVal val="1"/>
          <c:showCatName val="0"/>
          <c:showSerName val="0"/>
          <c:showPercent val="0"/>
          <c:showBubbleSize val="0"/>
        </c:dLbls>
        <c:gapWidth val="70"/>
        <c:axId val="1783613951"/>
        <c:axId val="1783614431"/>
      </c:barChart>
      <c:catAx>
        <c:axId val="1783613951"/>
        <c:scaling>
          <c:orientation val="minMax"/>
        </c:scaling>
        <c:delete val="0"/>
        <c:axPos val="b"/>
        <c:numFmt formatCode="General" sourceLinked="1"/>
        <c:majorTickMark val="none"/>
        <c:minorTickMark val="none"/>
        <c:tickLblPos val="nextTo"/>
        <c:spPr>
          <a:noFill/>
          <a:ln>
            <a:solidFill>
              <a:srgbClr val="B27D49">
                <a:lumMod val="75000"/>
              </a:srgbClr>
            </a:solid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en-US"/>
          </a:p>
        </c:txPr>
        <c:crossAx val="1783614431"/>
        <c:crosses val="autoZero"/>
        <c:auto val="1"/>
        <c:lblAlgn val="ctr"/>
        <c:lblOffset val="100"/>
        <c:noMultiLvlLbl val="0"/>
      </c:catAx>
      <c:valAx>
        <c:axId val="1783614431"/>
        <c:scaling>
          <c:orientation val="minMax"/>
        </c:scaling>
        <c:delete val="0"/>
        <c:axPos val="l"/>
        <c:majorGridlines>
          <c:spPr>
            <a:ln w="9525" cap="flat" cmpd="sng" algn="ctr">
              <a:noFill/>
              <a:round/>
            </a:ln>
            <a:effectLst/>
          </c:spPr>
        </c:majorGridlines>
        <c:numFmt formatCode="[&gt;=1000000]0.0,,&quot;M&quot;;[&gt;=1000]0.0,&quot;K&quot;;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en-US"/>
          </a:p>
        </c:txPr>
        <c:crossAx val="1783613951"/>
        <c:crosses val="autoZero"/>
        <c:crossBetween val="between"/>
      </c:valAx>
      <c:spPr>
        <a:noFill/>
        <a:ln>
          <a:noFill/>
        </a:ln>
        <a:effectLst/>
      </c:spPr>
    </c:plotArea>
    <c:plotVisOnly val="1"/>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rgbClr val="A90B87"/>
          </a:solidFill>
          <a:round/>
        </a14:hiddenLine>
      </a:ext>
    </a:ex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Dashboard.xlsx]Support!Pvt17</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Total Events by Status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22B43B"/>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flip="none" rotWithShape="1">
            <a:gsLst>
              <a:gs pos="0">
                <a:schemeClr val="accent6">
                  <a:lumMod val="60000"/>
                  <a:lumOff val="40000"/>
                  <a:shade val="30000"/>
                  <a:satMod val="115000"/>
                </a:schemeClr>
              </a:gs>
              <a:gs pos="50000">
                <a:schemeClr val="accent6">
                  <a:lumMod val="60000"/>
                  <a:lumOff val="40000"/>
                  <a:shade val="67500"/>
                  <a:satMod val="115000"/>
                </a:schemeClr>
              </a:gs>
              <a:gs pos="100000">
                <a:schemeClr val="accent6">
                  <a:lumMod val="60000"/>
                  <a:lumOff val="40000"/>
                  <a:shade val="100000"/>
                  <a:satMod val="115000"/>
                </a:schemeClr>
              </a:gs>
            </a:gsLst>
            <a:lin ang="16200000" scaled="1"/>
            <a:tileRect/>
          </a:gra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B699CC"/>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B699CC"/>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marker>
          <c:symbol val="none"/>
        </c:marker>
        <c:dLbl>
          <c:idx val="0"/>
          <c:layout>
            <c:manualLayout>
              <c:x val="-1.68471720818291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2.4067388688327307E-2"/>
              <c:y val="-0.27540983606557384"/>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xForSave val="1"/>
            </c:ext>
          </c:extLst>
        </c:dLbl>
      </c:pivotFmt>
      <c:pivotFmt>
        <c:idx val="9"/>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9.6269554753309269E-3"/>
              <c:y val="-0.3344262295081967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2E-2"/>
              <c:y val="-0.30163934426229516"/>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xForSave val="1"/>
            </c:ext>
          </c:extLst>
        </c:dLbl>
      </c:pivotFmt>
      <c:pivotFmt>
        <c:idx val="11"/>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2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xForSave val="1"/>
            </c:ext>
          </c:extLst>
        </c:dLbl>
      </c:pivotFmt>
      <c:pivotFmt>
        <c:idx val="12"/>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2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xForSave val="1"/>
            </c:ext>
          </c:extLst>
        </c:dLbl>
      </c:pivotFmt>
      <c:pivotFmt>
        <c:idx val="13"/>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2E-2"/>
              <c:y val="-0.30163934426229516"/>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xForSave val="1"/>
            </c:ext>
          </c:extLst>
        </c:dLbl>
      </c:pivotFmt>
      <c:pivotFmt>
        <c:idx val="14"/>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marker>
          <c:symbol val="none"/>
        </c:marker>
        <c:dLbl>
          <c:idx val="0"/>
          <c:layout>
            <c:manualLayout>
              <c:x val="-1.68471720818291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5"/>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2.4067388688327307E-2"/>
              <c:y val="-0.27540983606557384"/>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6"/>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9.6269554753309269E-3"/>
              <c:y val="-0.3344262295081967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8"/>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2E-2"/>
              <c:y val="-0.30163934426229516"/>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9"/>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2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
        <c:spPr>
          <a:gradFill>
            <a:gsLst>
              <a:gs pos="0">
                <a:srgbClr val="B27D49">
                  <a:lumMod val="50000"/>
                </a:srgbClr>
              </a:gs>
              <a:gs pos="100000">
                <a:srgbClr val="B27D49">
                  <a:lumMod val="20000"/>
                  <a:lumOff val="80000"/>
                  <a:alpha val="0"/>
                </a:srgbClr>
              </a:gs>
            </a:gsLst>
            <a:lin ang="16200000" scaled="1"/>
          </a:gradFill>
          <a:ln w="19050">
            <a:solidFill>
              <a:srgbClr val="B27D49">
                <a:lumMod val="75000"/>
              </a:srgbClr>
            </a:solidFill>
          </a:ln>
          <a:effectLst/>
          <a:scene3d>
            <a:camera prst="orthographicFront"/>
            <a:lightRig rig="threePt" dir="t"/>
          </a:scene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1"/>
        <c:spPr>
          <a:gradFill>
            <a:gsLst>
              <a:gs pos="0">
                <a:srgbClr val="B27D49">
                  <a:lumMod val="50000"/>
                </a:srgbClr>
              </a:gs>
              <a:gs pos="100000">
                <a:srgbClr val="B27D49">
                  <a:lumMod val="20000"/>
                  <a:lumOff val="80000"/>
                  <a:alpha val="0"/>
                </a:srgbClr>
              </a:gs>
            </a:gsLst>
            <a:lin ang="16200000" scaled="1"/>
          </a:gradFill>
          <a:ln w="19050">
            <a:solidFill>
              <a:srgbClr val="B27D49">
                <a:lumMod val="75000"/>
              </a:srgbClr>
            </a:solidFill>
          </a:ln>
          <a:effectLst/>
          <a:scene3d>
            <a:camera prst="orthographicFront"/>
            <a:lightRig rig="threePt" dir="t"/>
          </a:scene3d>
        </c:spPr>
        <c:dLbl>
          <c:idx val="0"/>
          <c:layout>
            <c:manualLayout>
              <c:x val="9.1345690005710065E-2"/>
              <c:y val="-0.34664829683530324"/>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2"/>
        <c:spPr>
          <a:gradFill>
            <a:gsLst>
              <a:gs pos="0">
                <a:srgbClr val="B27D49">
                  <a:lumMod val="50000"/>
                </a:srgbClr>
              </a:gs>
              <a:gs pos="100000">
                <a:srgbClr val="B27D49">
                  <a:lumMod val="20000"/>
                  <a:lumOff val="80000"/>
                  <a:alpha val="0"/>
                </a:srgbClr>
              </a:gs>
            </a:gsLst>
            <a:lin ang="16200000" scaled="1"/>
          </a:gradFill>
          <a:ln w="19050">
            <a:solidFill>
              <a:srgbClr val="B27D49">
                <a:lumMod val="75000"/>
              </a:srgbClr>
            </a:solidFill>
          </a:ln>
          <a:effectLst/>
          <a:scene3d>
            <a:camera prst="orthographicFront"/>
            <a:lightRig rig="threePt" dir="t"/>
          </a:scene3d>
        </c:spPr>
        <c:dLbl>
          <c:idx val="0"/>
          <c:layout>
            <c:manualLayout>
              <c:x val="-1.68471720818291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3"/>
        <c:spPr>
          <a:gradFill>
            <a:gsLst>
              <a:gs pos="0">
                <a:srgbClr val="B27D49">
                  <a:lumMod val="50000"/>
                </a:srgbClr>
              </a:gs>
              <a:gs pos="100000">
                <a:srgbClr val="B27D49">
                  <a:lumMod val="20000"/>
                  <a:lumOff val="80000"/>
                  <a:alpha val="0"/>
                </a:srgbClr>
              </a:gs>
            </a:gsLst>
            <a:lin ang="16200000" scaled="1"/>
          </a:gradFill>
          <a:ln w="19050">
            <a:solidFill>
              <a:srgbClr val="B27D49">
                <a:lumMod val="75000"/>
              </a:srgbClr>
            </a:solidFill>
          </a:ln>
          <a:effectLst/>
          <a:scene3d>
            <a:camera prst="orthographicFront"/>
            <a:lightRig rig="threePt" dir="t"/>
          </a:scene3d>
        </c:spPr>
        <c:dLbl>
          <c:idx val="0"/>
          <c:layout>
            <c:manualLayout>
              <c:x val="-9.6269554753309269E-3"/>
              <c:y val="-0.3344262295081967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4"/>
        <c:spPr>
          <a:gradFill>
            <a:gsLst>
              <a:gs pos="0">
                <a:srgbClr val="B27D49">
                  <a:lumMod val="50000"/>
                </a:srgbClr>
              </a:gs>
              <a:gs pos="100000">
                <a:srgbClr val="B27D49">
                  <a:lumMod val="20000"/>
                  <a:lumOff val="80000"/>
                  <a:alpha val="0"/>
                </a:srgbClr>
              </a:gs>
            </a:gsLst>
            <a:lin ang="16200000" scaled="1"/>
          </a:gradFill>
          <a:ln w="19050">
            <a:solidFill>
              <a:srgbClr val="B27D49">
                <a:lumMod val="75000"/>
              </a:srgbClr>
            </a:solidFill>
          </a:ln>
          <a:effectLst/>
          <a:scene3d>
            <a:camera prst="orthographicFront"/>
            <a:lightRig rig="threePt" dir="t"/>
          </a:scene3d>
        </c:spPr>
        <c:dLbl>
          <c:idx val="0"/>
          <c:layout>
            <c:manualLayout>
              <c:x val="-1.684717208182912E-2"/>
              <c:y val="-0.30163934426229516"/>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5"/>
        <c:spPr>
          <a:gradFill>
            <a:gsLst>
              <a:gs pos="0">
                <a:srgbClr val="B27D49">
                  <a:lumMod val="50000"/>
                </a:srgbClr>
              </a:gs>
              <a:gs pos="100000">
                <a:srgbClr val="B27D49">
                  <a:lumMod val="20000"/>
                  <a:lumOff val="80000"/>
                  <a:alpha val="0"/>
                </a:srgbClr>
              </a:gs>
            </a:gsLst>
            <a:lin ang="16200000" scaled="1"/>
          </a:gradFill>
          <a:ln w="19050">
            <a:solidFill>
              <a:srgbClr val="B27D49">
                <a:lumMod val="75000"/>
              </a:srgbClr>
            </a:solidFill>
          </a:ln>
          <a:effectLst/>
          <a:scene3d>
            <a:camera prst="orthographicFront"/>
            <a:lightRig rig="threePt" dir="t"/>
          </a:scene3d>
        </c:spPr>
        <c:dLbl>
          <c:idx val="0"/>
          <c:layout>
            <c:manualLayout>
              <c:x val="-1.684717208182912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5.1978408359332443E-2"/>
          <c:y val="0.15745478822628467"/>
          <c:w val="0.94120932996582973"/>
          <c:h val="0.68057248183173091"/>
        </c:manualLayout>
      </c:layout>
      <c:areaChart>
        <c:grouping val="standard"/>
        <c:varyColors val="0"/>
        <c:ser>
          <c:idx val="0"/>
          <c:order val="0"/>
          <c:tx>
            <c:strRef>
              <c:f>Support!$FH$3</c:f>
              <c:strCache>
                <c:ptCount val="1"/>
                <c:pt idx="0">
                  <c:v>Total</c:v>
                </c:pt>
              </c:strCache>
            </c:strRef>
          </c:tx>
          <c:spPr>
            <a:gradFill>
              <a:gsLst>
                <a:gs pos="0">
                  <a:srgbClr val="B27D49">
                    <a:lumMod val="50000"/>
                  </a:srgbClr>
                </a:gs>
                <a:gs pos="100000">
                  <a:srgbClr val="B27D49">
                    <a:lumMod val="20000"/>
                    <a:lumOff val="80000"/>
                    <a:alpha val="0"/>
                  </a:srgbClr>
                </a:gs>
              </a:gsLst>
              <a:lin ang="16200000" scaled="1"/>
            </a:gradFill>
            <a:ln w="19050">
              <a:solidFill>
                <a:srgbClr val="B27D49">
                  <a:lumMod val="75000"/>
                </a:srgbClr>
              </a:solidFill>
            </a:ln>
            <a:effectLst/>
            <a:scene3d>
              <a:camera prst="orthographicFront"/>
              <a:lightRig rig="threePt" dir="t"/>
            </a:scene3d>
          </c:spPr>
          <c:dPt>
            <c:idx val="0"/>
            <c:bubble3D val="0"/>
            <c:extLst>
              <c:ext xmlns:c16="http://schemas.microsoft.com/office/drawing/2014/chart" uri="{C3380CC4-5D6E-409C-BE32-E72D297353CC}">
                <c16:uniqueId val="{00000000-E770-449A-8F97-BFFAD663D602}"/>
              </c:ext>
            </c:extLst>
          </c:dPt>
          <c:dPt>
            <c:idx val="1"/>
            <c:bubble3D val="0"/>
            <c:extLst>
              <c:ext xmlns:c16="http://schemas.microsoft.com/office/drawing/2014/chart" uri="{C3380CC4-5D6E-409C-BE32-E72D297353CC}">
                <c16:uniqueId val="{00000001-E770-449A-8F97-BFFAD663D602}"/>
              </c:ext>
            </c:extLst>
          </c:dPt>
          <c:dPt>
            <c:idx val="2"/>
            <c:bubble3D val="0"/>
            <c:extLst>
              <c:ext xmlns:c16="http://schemas.microsoft.com/office/drawing/2014/chart" uri="{C3380CC4-5D6E-409C-BE32-E72D297353CC}">
                <c16:uniqueId val="{00000002-E770-449A-8F97-BFFAD663D602}"/>
              </c:ext>
            </c:extLst>
          </c:dPt>
          <c:dPt>
            <c:idx val="3"/>
            <c:bubble3D val="0"/>
            <c:extLst>
              <c:ext xmlns:c16="http://schemas.microsoft.com/office/drawing/2014/chart" uri="{C3380CC4-5D6E-409C-BE32-E72D297353CC}">
                <c16:uniqueId val="{00000003-E770-449A-8F97-BFFAD663D602}"/>
              </c:ext>
            </c:extLst>
          </c:dPt>
          <c:dPt>
            <c:idx val="4"/>
            <c:bubble3D val="0"/>
            <c:extLst>
              <c:ext xmlns:c16="http://schemas.microsoft.com/office/drawing/2014/chart" uri="{C3380CC4-5D6E-409C-BE32-E72D297353CC}">
                <c16:uniqueId val="{00000004-E770-449A-8F97-BFFAD663D602}"/>
              </c:ext>
            </c:extLst>
          </c:dPt>
          <c:dLbls>
            <c:dLbl>
              <c:idx val="0"/>
              <c:layout>
                <c:manualLayout>
                  <c:x val="9.1345690005710065E-2"/>
                  <c:y val="-0.346648296835303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70-449A-8F97-BFFAD663D602}"/>
                </c:ext>
              </c:extLst>
            </c:dLbl>
            <c:dLbl>
              <c:idx val="1"/>
              <c:layout>
                <c:manualLayout>
                  <c:x val="-1.68471720818291E-2"/>
                  <c:y val="-0.301639344262295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70-449A-8F97-BFFAD663D602}"/>
                </c:ext>
              </c:extLst>
            </c:dLbl>
            <c:dLbl>
              <c:idx val="2"/>
              <c:layout>
                <c:manualLayout>
                  <c:x val="-9.6269554753309269E-3"/>
                  <c:y val="-0.334426229508196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70-449A-8F97-BFFAD663D602}"/>
                </c:ext>
              </c:extLst>
            </c:dLbl>
            <c:dLbl>
              <c:idx val="3"/>
              <c:layout>
                <c:manualLayout>
                  <c:x val="-1.684717208182912E-2"/>
                  <c:y val="-0.301639344262295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70-449A-8F97-BFFAD663D602}"/>
                </c:ext>
              </c:extLst>
            </c:dLbl>
            <c:dLbl>
              <c:idx val="4"/>
              <c:layout>
                <c:manualLayout>
                  <c:x val="-1.684717208182912E-2"/>
                  <c:y val="-0.301639344262295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770-449A-8F97-BFFAD663D602}"/>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Support!$FG$4:$FG$9</c:f>
              <c:strCache>
                <c:ptCount val="5"/>
                <c:pt idx="0">
                  <c:v>Completed</c:v>
                </c:pt>
                <c:pt idx="1">
                  <c:v>Scheduled</c:v>
                </c:pt>
                <c:pt idx="2">
                  <c:v>In Progress</c:v>
                </c:pt>
                <c:pt idx="3">
                  <c:v>Cancelled</c:v>
                </c:pt>
                <c:pt idx="4">
                  <c:v>On Hold</c:v>
                </c:pt>
              </c:strCache>
            </c:strRef>
          </c:cat>
          <c:val>
            <c:numRef>
              <c:f>Support!$FH$4:$FH$9</c:f>
              <c:numCache>
                <c:formatCode>#,##0</c:formatCode>
                <c:ptCount val="5"/>
                <c:pt idx="0">
                  <c:v>281</c:v>
                </c:pt>
                <c:pt idx="1">
                  <c:v>95</c:v>
                </c:pt>
                <c:pt idx="2">
                  <c:v>81</c:v>
                </c:pt>
                <c:pt idx="3">
                  <c:v>31</c:v>
                </c:pt>
                <c:pt idx="4">
                  <c:v>12</c:v>
                </c:pt>
              </c:numCache>
            </c:numRef>
          </c:val>
          <c:extLst>
            <c:ext xmlns:c16="http://schemas.microsoft.com/office/drawing/2014/chart" uri="{C3380CC4-5D6E-409C-BE32-E72D297353CC}">
              <c16:uniqueId val="{00000005-E770-449A-8F97-BFFAD663D602}"/>
            </c:ext>
          </c:extLst>
        </c:ser>
        <c:dLbls>
          <c:showLegendKey val="0"/>
          <c:showVal val="0"/>
          <c:showCatName val="0"/>
          <c:showSerName val="0"/>
          <c:showPercent val="0"/>
          <c:showBubbleSize val="0"/>
        </c:dLbls>
        <c:axId val="2065286560"/>
        <c:axId val="2065287520"/>
      </c:areaChart>
      <c:catAx>
        <c:axId val="20652865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rgbClr val="816699"/>
            </a:solidFill>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2065287520"/>
        <c:crosses val="autoZero"/>
        <c:auto val="1"/>
        <c:lblAlgn val="ctr"/>
        <c:lblOffset val="100"/>
        <c:noMultiLvlLbl val="0"/>
      </c:catAx>
      <c:valAx>
        <c:axId val="2065287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solidFill>
              <a:srgbClr val="816699"/>
            </a:solidFill>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2065286560"/>
        <c:crosses val="autoZero"/>
        <c:crossBetween val="midCat"/>
      </c:valAx>
      <c:spPr>
        <a:noFill/>
        <a:ln>
          <a:noFill/>
        </a:ln>
        <a:effectLst/>
      </c:spPr>
    </c:plotArea>
    <c:plotVisOnly val="1"/>
    <c:dispBlanksAs val="gap"/>
    <c:showDLblsOverMax val="0"/>
    <c:extLst/>
  </c:chart>
  <c:spPr>
    <a:noFill/>
    <a:ln w="6350"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6350" cap="flat" cmpd="sng" algn="ctr">
          <a:solidFill>
            <a:srgbClr val="A90B87"/>
          </a:solidFill>
          <a:round/>
        </a14:hiddenLine>
      </a:ext>
    </a:ex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Dashboard.xlsx]Support!Pvt18</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Total Cost by Match Type</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
        <c:spPr>
          <a:solidFill>
            <a:schemeClr val="accent1"/>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
        <c:spPr>
          <a:solidFill>
            <a:srgbClr val="D57BFF"/>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
        <c:spPr>
          <a:solidFill>
            <a:srgbClr val="D57BFF"/>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
        <c:spPr>
          <a:gradFill flip="none" rotWithShape="1">
            <a:gsLst>
              <a:gs pos="0">
                <a:srgbClr val="92D050">
                  <a:shade val="30000"/>
                  <a:satMod val="115000"/>
                </a:srgbClr>
              </a:gs>
              <a:gs pos="50000">
                <a:srgbClr val="92D050">
                  <a:shade val="67500"/>
                  <a:satMod val="115000"/>
                </a:srgbClr>
              </a:gs>
              <a:gs pos="100000">
                <a:srgbClr val="92D050">
                  <a:shade val="100000"/>
                  <a:satMod val="115000"/>
                </a:srgb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81669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gradFill flip="none" rotWithShape="1">
            <a:gsLst>
              <a:gs pos="0">
                <a:srgbClr val="9F80B3">
                  <a:shade val="30000"/>
                  <a:satMod val="115000"/>
                </a:srgbClr>
              </a:gs>
              <a:gs pos="50000">
                <a:srgbClr val="9F80B3">
                  <a:shade val="67500"/>
                  <a:satMod val="115000"/>
                </a:srgbClr>
              </a:gs>
              <a:gs pos="100000">
                <a:srgbClr val="9F80B3">
                  <a:shade val="100000"/>
                  <a:satMod val="115000"/>
                </a:srgbClr>
              </a:gs>
            </a:gsLst>
            <a:lin ang="16200000" scaled="1"/>
            <a:tileRect/>
          </a:gradFill>
          <a:ln>
            <a:noFill/>
          </a:ln>
          <a:effectLst/>
          <a:scene3d>
            <a:camera prst="orthographicFront"/>
            <a:lightRig rig="threePt" dir="t"/>
          </a:scene3d>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gradFill flip="none" rotWithShape="1">
            <a:gsLst>
              <a:gs pos="0">
                <a:srgbClr val="9F80B3">
                  <a:shade val="30000"/>
                  <a:satMod val="115000"/>
                </a:srgbClr>
              </a:gs>
              <a:gs pos="50000">
                <a:srgbClr val="9F80B3">
                  <a:shade val="67500"/>
                  <a:satMod val="115000"/>
                </a:srgbClr>
              </a:gs>
              <a:gs pos="100000">
                <a:srgbClr val="9F80B3">
                  <a:shade val="100000"/>
                  <a:satMod val="115000"/>
                </a:srgbClr>
              </a:gs>
            </a:gsLst>
            <a:lin ang="16200000" scaled="1"/>
            <a:tileRect/>
          </a:gradFill>
          <a:ln>
            <a:noFill/>
          </a:ln>
          <a:effectLst/>
          <a:scene3d>
            <a:camera prst="orthographicFront"/>
            <a:lightRig rig="threePt" dir="t"/>
          </a:scene3d>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blipFill>
            <a:blip xmlns:r="http://schemas.openxmlformats.org/officeDocument/2006/relationships" r:embed="rId4"/>
            <a:stretch>
              <a:fillRect/>
            </a:stretch>
          </a:blipFill>
          <a:ln>
            <a:noFill/>
          </a:ln>
          <a:effectLst/>
          <a:scene3d>
            <a:camera prst="orthographicFront"/>
            <a:lightRig rig="threePt" dir="t"/>
          </a:scene3d>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35656261965179031"/>
          <c:y val="9.089820112966461E-2"/>
          <c:w val="0.62147173077630935"/>
          <c:h val="0.8731542260490962"/>
        </c:manualLayout>
      </c:layout>
      <c:barChart>
        <c:barDir val="bar"/>
        <c:grouping val="clustered"/>
        <c:varyColors val="0"/>
        <c:ser>
          <c:idx val="0"/>
          <c:order val="0"/>
          <c:tx>
            <c:strRef>
              <c:f>Support!$FR$3</c:f>
              <c:strCache>
                <c:ptCount val="1"/>
                <c:pt idx="0">
                  <c:v>Total</c:v>
                </c:pt>
              </c:strCache>
            </c:strRef>
          </c:tx>
          <c:spPr>
            <a:blipFill>
              <a:blip xmlns:r="http://schemas.openxmlformats.org/officeDocument/2006/relationships" r:embed="rId4"/>
              <a:stretch>
                <a:fillRect/>
              </a:stretch>
            </a:blipFill>
            <a:ln>
              <a:noFill/>
            </a:ln>
            <a:effectLst/>
            <a:scene3d>
              <a:camera prst="orthographicFront"/>
              <a:lightRig rig="threePt" dir="t"/>
            </a:scene3d>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Support!$FQ$4:$FQ$10</c:f>
              <c:strCache>
                <c:ptCount val="6"/>
                <c:pt idx="0">
                  <c:v>Group Stage</c:v>
                </c:pt>
                <c:pt idx="1">
                  <c:v>Quarter Final</c:v>
                </c:pt>
                <c:pt idx="2">
                  <c:v>Qualifier</c:v>
                </c:pt>
                <c:pt idx="3">
                  <c:v>Semi Final</c:v>
                </c:pt>
                <c:pt idx="4">
                  <c:v>Grand Final</c:v>
                </c:pt>
                <c:pt idx="5">
                  <c:v>Showmatch</c:v>
                </c:pt>
              </c:strCache>
            </c:strRef>
          </c:cat>
          <c:val>
            <c:numRef>
              <c:f>Support!$FR$4:$FR$10</c:f>
              <c:numCache>
                <c:formatCode>[&gt;=1000000]"$"0.0,,"M";[&gt;=1000]"$"0.0,"K";"$"0</c:formatCode>
                <c:ptCount val="6"/>
                <c:pt idx="0">
                  <c:v>30864726</c:v>
                </c:pt>
                <c:pt idx="1">
                  <c:v>30136195</c:v>
                </c:pt>
                <c:pt idx="2">
                  <c:v>26153769</c:v>
                </c:pt>
                <c:pt idx="3">
                  <c:v>25511889</c:v>
                </c:pt>
                <c:pt idx="4">
                  <c:v>24902303</c:v>
                </c:pt>
                <c:pt idx="5">
                  <c:v>24393834</c:v>
                </c:pt>
              </c:numCache>
            </c:numRef>
          </c:val>
          <c:extLst>
            <c:ext xmlns:c16="http://schemas.microsoft.com/office/drawing/2014/chart" uri="{C3380CC4-5D6E-409C-BE32-E72D297353CC}">
              <c16:uniqueId val="{00000000-EE5F-45CE-B1ED-27B62A86D6C2}"/>
            </c:ext>
          </c:extLst>
        </c:ser>
        <c:dLbls>
          <c:showLegendKey val="0"/>
          <c:showVal val="1"/>
          <c:showCatName val="0"/>
          <c:showSerName val="0"/>
          <c:showPercent val="0"/>
          <c:showBubbleSize val="0"/>
        </c:dLbls>
        <c:gapWidth val="60"/>
        <c:axId val="1282050975"/>
        <c:axId val="1282060095"/>
      </c:barChart>
      <c:catAx>
        <c:axId val="1282050975"/>
        <c:scaling>
          <c:orientation val="minMax"/>
        </c:scaling>
        <c:delete val="0"/>
        <c:axPos val="l"/>
        <c:numFmt formatCode="General" sourceLinked="1"/>
        <c:majorTickMark val="none"/>
        <c:minorTickMark val="none"/>
        <c:tickLblPos val="nextTo"/>
        <c:spPr>
          <a:noFill/>
          <a:ln w="12700" cap="flat" cmpd="sng" algn="ctr">
            <a:solidFill>
              <a:srgbClr val="B27D49">
                <a:lumMod val="75000"/>
              </a:srgbClr>
            </a:solidFill>
            <a:prstDash val="solid"/>
            <a:miter lim="800000"/>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1282060095"/>
        <c:crosses val="autoZero"/>
        <c:auto val="1"/>
        <c:lblAlgn val="ctr"/>
        <c:lblOffset val="100"/>
        <c:noMultiLvlLbl val="0"/>
      </c:catAx>
      <c:valAx>
        <c:axId val="1282060095"/>
        <c:scaling>
          <c:orientation val="minMax"/>
        </c:scaling>
        <c:delete val="1"/>
        <c:axPos val="b"/>
        <c:numFmt formatCode="[&gt;=1000000]&quot;$&quot;0.0,,&quot;M&quot;;[&gt;=1000]&quot;$&quot;0.0,&quot;K&quot;;&quot;$&quot;0" sourceLinked="1"/>
        <c:majorTickMark val="none"/>
        <c:minorTickMark val="none"/>
        <c:tickLblPos val="nextTo"/>
        <c:crossAx val="1282050975"/>
        <c:crosses val="autoZero"/>
        <c:crossBetween val="between"/>
      </c:valAx>
      <c:spPr>
        <a:noFill/>
        <a:ln>
          <a:noFill/>
        </a:ln>
        <a:effectLst/>
      </c:spPr>
    </c:plotArea>
    <c:plotVisOnly val="1"/>
    <c:dispBlanksAs val="gap"/>
    <c:showDLblsOverMax val="0"/>
    <c:extLst/>
  </c:chart>
  <c:spPr>
    <a:noFill/>
    <a:ln w="6350"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6350" cap="flat" cmpd="sng" algn="ctr">
          <a:solidFill>
            <a:srgbClr val="A90B87"/>
          </a:solidFill>
          <a:round/>
        </a14:hiddenLine>
      </a:ext>
    </a:ex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Dashboard.xlsx]Support!Pvt19</c:name>
    <c:fmtId val="1"/>
  </c:pivotSource>
  <c:chart>
    <c:title>
      <c:tx>
        <c:rich>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r>
              <a:rPr lang="en-IN"/>
              <a:t>Avg. Player Rating by Team</a:t>
            </a:r>
          </a:p>
        </c:rich>
      </c:tx>
      <c:layout>
        <c:manualLayout>
          <c:xMode val="edge"/>
          <c:yMode val="edge"/>
          <c:x val="0.32078916372202593"/>
          <c:y val="1.033586079517838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C9B6D4"/>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gradFill flip="none" rotWithShape="1">
            <a:gsLst>
              <a:gs pos="0">
                <a:srgbClr val="816699">
                  <a:shade val="30000"/>
                  <a:satMod val="115000"/>
                </a:srgbClr>
              </a:gs>
              <a:gs pos="50000">
                <a:srgbClr val="816699">
                  <a:shade val="67500"/>
                  <a:satMod val="115000"/>
                </a:srgbClr>
              </a:gs>
              <a:gs pos="100000">
                <a:srgbClr val="816699">
                  <a:shade val="100000"/>
                  <a:satMod val="115000"/>
                </a:srgbClr>
              </a:gs>
            </a:gsLst>
            <a:lin ang="16200000" scaled="1"/>
            <a:tileRect/>
          </a:gradFill>
          <a:ln>
            <a:noFill/>
          </a:ln>
          <a:effectLst/>
          <a:scene3d>
            <a:camera prst="orthographicFront"/>
            <a:lightRig rig="threePt" dir="t"/>
          </a:scene3d>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flip="none" rotWithShape="1">
            <a:gsLst>
              <a:gs pos="0">
                <a:srgbClr val="816699">
                  <a:shade val="30000"/>
                  <a:satMod val="115000"/>
                </a:srgbClr>
              </a:gs>
              <a:gs pos="50000">
                <a:srgbClr val="816699">
                  <a:shade val="67500"/>
                  <a:satMod val="115000"/>
                </a:srgbClr>
              </a:gs>
              <a:gs pos="100000">
                <a:srgbClr val="816699">
                  <a:shade val="100000"/>
                  <a:satMod val="115000"/>
                </a:srgb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gradFill flip="none" rotWithShape="1">
            <a:gsLst>
              <a:gs pos="0">
                <a:srgbClr val="B699CC">
                  <a:shade val="30000"/>
                  <a:satMod val="115000"/>
                </a:srgbClr>
              </a:gs>
              <a:gs pos="50000">
                <a:srgbClr val="B699CC">
                  <a:shade val="67500"/>
                  <a:satMod val="115000"/>
                </a:srgbClr>
              </a:gs>
              <a:gs pos="100000">
                <a:srgbClr val="B699CC">
                  <a:shade val="100000"/>
                  <a:satMod val="115000"/>
                </a:srgb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gradFill flip="none" rotWithShape="1">
            <a:gsLst>
              <a:gs pos="0">
                <a:srgbClr val="B699CC">
                  <a:shade val="30000"/>
                  <a:satMod val="115000"/>
                </a:srgbClr>
              </a:gs>
              <a:gs pos="50000">
                <a:srgbClr val="B699CC">
                  <a:shade val="67500"/>
                  <a:satMod val="115000"/>
                </a:srgbClr>
              </a:gs>
              <a:gs pos="100000">
                <a:srgbClr val="B699CC">
                  <a:shade val="100000"/>
                  <a:satMod val="115000"/>
                </a:srgb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blipFill>
            <a:blip xmlns:r="http://schemas.openxmlformats.org/officeDocument/2006/relationships" r:embed="rId4"/>
            <a:stretch>
              <a:fillRect/>
            </a:stretch>
          </a:blip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7.6587555530823664E-2"/>
          <c:y val="0.17303941883425564"/>
          <c:w val="0.91192556319152673"/>
          <c:h val="0.54597848256584025"/>
        </c:manualLayout>
      </c:layout>
      <c:barChart>
        <c:barDir val="col"/>
        <c:grouping val="clustered"/>
        <c:varyColors val="0"/>
        <c:ser>
          <c:idx val="0"/>
          <c:order val="0"/>
          <c:tx>
            <c:strRef>
              <c:f>Support!$GB$3</c:f>
              <c:strCache>
                <c:ptCount val="1"/>
                <c:pt idx="0">
                  <c:v>Total</c:v>
                </c:pt>
              </c:strCache>
            </c:strRef>
          </c:tx>
          <c:spPr>
            <a:blipFill>
              <a:blip xmlns:r="http://schemas.openxmlformats.org/officeDocument/2006/relationships" r:embed="rId4"/>
              <a:stretch>
                <a:fillRect/>
              </a:stretch>
            </a:blip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Support!$GA$4:$GA$12</c:f>
              <c:strCache>
                <c:ptCount val="8"/>
                <c:pt idx="0">
                  <c:v>Crimson Wave</c:v>
                </c:pt>
                <c:pt idx="1">
                  <c:v>Apex Guild</c:v>
                </c:pt>
                <c:pt idx="2">
                  <c:v>Quantum Five</c:v>
                </c:pt>
                <c:pt idx="3">
                  <c:v>Shadow Core</c:v>
                </c:pt>
                <c:pt idx="4">
                  <c:v>Nova Strike</c:v>
                </c:pt>
                <c:pt idx="5">
                  <c:v>Blue Phoenix</c:v>
                </c:pt>
                <c:pt idx="6">
                  <c:v>Rapid Nexus</c:v>
                </c:pt>
                <c:pt idx="7">
                  <c:v>Pixel Titans</c:v>
                </c:pt>
              </c:strCache>
            </c:strRef>
          </c:cat>
          <c:val>
            <c:numRef>
              <c:f>Support!$GB$4:$GB$12</c:f>
              <c:numCache>
                <c:formatCode>#,##0.0</c:formatCode>
                <c:ptCount val="8"/>
                <c:pt idx="0">
                  <c:v>4.1589285714285706</c:v>
                </c:pt>
                <c:pt idx="1">
                  <c:v>4.1453125000000011</c:v>
                </c:pt>
                <c:pt idx="2">
                  <c:v>4.1227272727272748</c:v>
                </c:pt>
                <c:pt idx="3">
                  <c:v>4.1089552238805966</c:v>
                </c:pt>
                <c:pt idx="4">
                  <c:v>4.1015873015873012</c:v>
                </c:pt>
                <c:pt idx="5">
                  <c:v>4.0896551724137922</c:v>
                </c:pt>
                <c:pt idx="6">
                  <c:v>4.0532258064516125</c:v>
                </c:pt>
                <c:pt idx="7">
                  <c:v>4.0250000000000004</c:v>
                </c:pt>
              </c:numCache>
            </c:numRef>
          </c:val>
          <c:extLst>
            <c:ext xmlns:c16="http://schemas.microsoft.com/office/drawing/2014/chart" uri="{C3380CC4-5D6E-409C-BE32-E72D297353CC}">
              <c16:uniqueId val="{00000000-B6BC-464F-8A0E-4050BA86D56E}"/>
            </c:ext>
          </c:extLst>
        </c:ser>
        <c:dLbls>
          <c:showLegendKey val="0"/>
          <c:showVal val="1"/>
          <c:showCatName val="0"/>
          <c:showSerName val="0"/>
          <c:showPercent val="0"/>
          <c:showBubbleSize val="0"/>
        </c:dLbls>
        <c:gapWidth val="70"/>
        <c:axId val="1783613951"/>
        <c:axId val="1783614431"/>
      </c:barChart>
      <c:catAx>
        <c:axId val="1783613951"/>
        <c:scaling>
          <c:orientation val="minMax"/>
        </c:scaling>
        <c:delete val="0"/>
        <c:axPos val="b"/>
        <c:numFmt formatCode="General" sourceLinked="1"/>
        <c:majorTickMark val="none"/>
        <c:minorTickMark val="none"/>
        <c:tickLblPos val="nextTo"/>
        <c:spPr>
          <a:noFill/>
          <a:ln>
            <a:solidFill>
              <a:srgbClr val="B27D49">
                <a:lumMod val="75000"/>
              </a:srgbClr>
            </a:solid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en-US"/>
          </a:p>
        </c:txPr>
        <c:crossAx val="1783614431"/>
        <c:crosses val="autoZero"/>
        <c:auto val="1"/>
        <c:lblAlgn val="ctr"/>
        <c:lblOffset val="100"/>
        <c:noMultiLvlLbl val="0"/>
      </c:catAx>
      <c:valAx>
        <c:axId val="1783614431"/>
        <c:scaling>
          <c:orientation val="minMax"/>
        </c:scaling>
        <c:delete val="0"/>
        <c:axPos val="l"/>
        <c:majorGridlines>
          <c:spPr>
            <a:ln w="9525" cap="flat" cmpd="sng" algn="ctr">
              <a:no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mn-lt"/>
                <a:ea typeface="+mn-ea"/>
                <a:cs typeface="+mn-cs"/>
              </a:defRPr>
            </a:pPr>
            <a:endParaRPr lang="en-US"/>
          </a:p>
        </c:txPr>
        <c:crossAx val="1783613951"/>
        <c:crosses val="autoZero"/>
        <c:crossBetween val="between"/>
      </c:valAx>
      <c:spPr>
        <a:noFill/>
        <a:ln>
          <a:noFill/>
        </a:ln>
        <a:effectLst/>
      </c:spPr>
    </c:plotArea>
    <c:plotVisOnly val="1"/>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rgbClr val="A90B87"/>
          </a:solidFill>
          <a:round/>
        </a14:hiddenLine>
      </a:ext>
    </a:ex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Dashboard.xlsx]Support!Pvt20</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Completion % by Tournament</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rgbClr val="E9713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E97132"/>
          </a:solidFill>
          <a:ln>
            <a:noFill/>
          </a:ln>
          <a:effectLst/>
        </c:spPr>
        <c:dLbl>
          <c:idx val="0"/>
          <c:layout>
            <c:manualLayout>
              <c:x val="-4.9979369834909393E-17"/>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blipFill>
            <a:blip xmlns:r="http://schemas.openxmlformats.org/officeDocument/2006/relationships" r:embed="rId4"/>
            <a:stretch>
              <a:fillRect/>
            </a:stretch>
          </a:blip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E9713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E97132"/>
          </a:solidFill>
          <a:ln>
            <a:noFill/>
          </a:ln>
          <a:effectLst/>
        </c:spPr>
        <c:dLbl>
          <c:idx val="0"/>
          <c:layout>
            <c:manualLayout>
              <c:x val="-4.9979369834909393E-17"/>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blipFill>
            <a:blip xmlns:r="http://schemas.openxmlformats.org/officeDocument/2006/relationships" r:embed="rId4"/>
            <a:stretch>
              <a:fillRect/>
            </a:stretch>
          </a:blip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rgbClr val="E9713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rgbClr val="E97132"/>
          </a:solidFill>
          <a:ln>
            <a:noFill/>
          </a:ln>
          <a:effectLst/>
        </c:spPr>
        <c:dLbl>
          <c:idx val="0"/>
          <c:layout>
            <c:manualLayout>
              <c:x val="-4.9979369834909393E-17"/>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blipFill>
            <a:blip xmlns:r="http://schemas.openxmlformats.org/officeDocument/2006/relationships" r:embed="rId4"/>
            <a:stretch>
              <a:fillRect/>
            </a:stretch>
          </a:blip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rgbClr val="B27D49">
              <a:lumMod val="75000"/>
            </a:srgb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rgbClr val="B27D49">
              <a:lumMod val="75000"/>
            </a:srgbClr>
          </a:solidFill>
          <a:ln>
            <a:noFill/>
          </a:ln>
          <a:effectLst/>
        </c:spPr>
      </c:pivotFmt>
      <c:pivotFmt>
        <c:idx val="20"/>
        <c:spPr>
          <a:solidFill>
            <a:srgbClr val="B27D49">
              <a:lumMod val="75000"/>
            </a:srgbClr>
          </a:solidFill>
          <a:ln>
            <a:noFill/>
          </a:ln>
          <a:effectLst/>
        </c:spPr>
      </c:pivotFmt>
      <c:pivotFmt>
        <c:idx val="21"/>
        <c:spPr>
          <a:solidFill>
            <a:srgbClr val="B27D49">
              <a:lumMod val="75000"/>
            </a:srgbClr>
          </a:solidFill>
          <a:ln>
            <a:noFill/>
          </a:ln>
          <a:effectLst/>
        </c:spPr>
      </c:pivotFmt>
      <c:pivotFmt>
        <c:idx val="22"/>
        <c:spPr>
          <a:solidFill>
            <a:srgbClr val="B27D49">
              <a:lumMod val="75000"/>
            </a:srgbClr>
          </a:solidFill>
          <a:ln>
            <a:noFill/>
          </a:ln>
          <a:effectLst/>
        </c:spPr>
      </c:pivotFmt>
      <c:pivotFmt>
        <c:idx val="23"/>
        <c:spPr>
          <a:blipFill>
            <a:blip xmlns:r="http://schemas.openxmlformats.org/officeDocument/2006/relationships" r:embed="rId4"/>
            <a:stretch>
              <a:fillRect/>
            </a:stretch>
          </a:blip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4.017156738701351E-2"/>
          <c:y val="0.17380604239980324"/>
          <c:w val="0.91965686522597301"/>
          <c:h val="0.68080890381875925"/>
        </c:manualLayout>
      </c:layout>
      <c:barChart>
        <c:barDir val="col"/>
        <c:grouping val="clustered"/>
        <c:varyColors val="0"/>
        <c:ser>
          <c:idx val="1"/>
          <c:order val="0"/>
          <c:tx>
            <c:strRef>
              <c:f>Support!$GL$3</c:f>
              <c:strCache>
                <c:ptCount val="1"/>
                <c:pt idx="0">
                  <c:v>Completion %</c:v>
                </c:pt>
              </c:strCache>
            </c:strRef>
          </c:tx>
          <c:spPr>
            <a:solidFill>
              <a:srgbClr val="B27D49">
                <a:lumMod val="75000"/>
              </a:srgbClr>
            </a:solidFill>
            <a:ln>
              <a:noFill/>
            </a:ln>
            <a:effectLst/>
          </c:spPr>
          <c:invertIfNegative val="0"/>
          <c:dPt>
            <c:idx val="0"/>
            <c:invertIfNegative val="0"/>
            <c:bubble3D val="0"/>
            <c:extLst>
              <c:ext xmlns:c16="http://schemas.microsoft.com/office/drawing/2014/chart" uri="{C3380CC4-5D6E-409C-BE32-E72D297353CC}">
                <c16:uniqueId val="{00000000-DCA6-4539-91CB-2BE703299196}"/>
              </c:ext>
            </c:extLst>
          </c:dPt>
          <c:dPt>
            <c:idx val="1"/>
            <c:invertIfNegative val="0"/>
            <c:bubble3D val="0"/>
          </c:dPt>
          <c:dPt>
            <c:idx val="3"/>
            <c:invertIfNegative val="0"/>
            <c:bubble3D val="0"/>
          </c:dPt>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Support!$GK$4:$GK$9</c:f>
              <c:strCache>
                <c:ptCount val="5"/>
                <c:pt idx="0">
                  <c:v>Champions Circuit 2026</c:v>
                </c:pt>
                <c:pt idx="1">
                  <c:v>Summer Split 2024</c:v>
                </c:pt>
                <c:pt idx="2">
                  <c:v>Winter Invitational 2026</c:v>
                </c:pt>
                <c:pt idx="3">
                  <c:v>Arena Clash 2024</c:v>
                </c:pt>
                <c:pt idx="4">
                  <c:v>Masters Cup 2024</c:v>
                </c:pt>
              </c:strCache>
            </c:strRef>
          </c:cat>
          <c:val>
            <c:numRef>
              <c:f>Support!$GL$4:$GL$9</c:f>
              <c:numCache>
                <c:formatCode>0.0%</c:formatCode>
                <c:ptCount val="5"/>
                <c:pt idx="0">
                  <c:v>0.73913043478260865</c:v>
                </c:pt>
                <c:pt idx="1">
                  <c:v>0.72222222222222221</c:v>
                </c:pt>
                <c:pt idx="2">
                  <c:v>0.68</c:v>
                </c:pt>
                <c:pt idx="3">
                  <c:v>0.65517241379310343</c:v>
                </c:pt>
                <c:pt idx="4">
                  <c:v>0.63636363636363635</c:v>
                </c:pt>
              </c:numCache>
            </c:numRef>
          </c:val>
          <c:extLst>
            <c:ext xmlns:c16="http://schemas.microsoft.com/office/drawing/2014/chart" uri="{C3380CC4-5D6E-409C-BE32-E72D297353CC}">
              <c16:uniqueId val="{00000004-8E77-4EA9-9388-A939DFD8BBFE}"/>
            </c:ext>
          </c:extLst>
        </c:ser>
        <c:ser>
          <c:idx val="0"/>
          <c:order val="1"/>
          <c:tx>
            <c:strRef>
              <c:f>Support!$GM$3</c:f>
              <c:strCache>
                <c:ptCount val="1"/>
                <c:pt idx="0">
                  <c:v> Max_Value</c:v>
                </c:pt>
              </c:strCache>
            </c:strRef>
          </c:tx>
          <c:spPr>
            <a:blipFill>
              <a:blip xmlns:r="http://schemas.openxmlformats.org/officeDocument/2006/relationships" r:embed="rId4"/>
              <a:stretch>
                <a:fillRect/>
              </a:stretch>
            </a:blip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Support!$GK$4:$GK$9</c:f>
              <c:strCache>
                <c:ptCount val="5"/>
                <c:pt idx="0">
                  <c:v>Champions Circuit 2026</c:v>
                </c:pt>
                <c:pt idx="1">
                  <c:v>Summer Split 2024</c:v>
                </c:pt>
                <c:pt idx="2">
                  <c:v>Winter Invitational 2026</c:v>
                </c:pt>
                <c:pt idx="3">
                  <c:v>Arena Clash 2024</c:v>
                </c:pt>
                <c:pt idx="4">
                  <c:v>Masters Cup 2024</c:v>
                </c:pt>
              </c:strCache>
            </c:strRef>
          </c:cat>
          <c:val>
            <c:numRef>
              <c:f>Support!$GM$4:$GM$9</c:f>
              <c:numCache>
                <c:formatCode>0%</c:formatCode>
                <c:ptCount val="5"/>
                <c:pt idx="0">
                  <c:v>1</c:v>
                </c:pt>
                <c:pt idx="1">
                  <c:v>1</c:v>
                </c:pt>
                <c:pt idx="2">
                  <c:v>1</c:v>
                </c:pt>
                <c:pt idx="3">
                  <c:v>1</c:v>
                </c:pt>
                <c:pt idx="4">
                  <c:v>1</c:v>
                </c:pt>
              </c:numCache>
            </c:numRef>
          </c:val>
          <c:extLst>
            <c:ext xmlns:c16="http://schemas.microsoft.com/office/drawing/2014/chart" uri="{C3380CC4-5D6E-409C-BE32-E72D297353CC}">
              <c16:uniqueId val="{00000005-8E77-4EA9-9388-A939DFD8BBFE}"/>
            </c:ext>
          </c:extLst>
        </c:ser>
        <c:dLbls>
          <c:dLblPos val="outEnd"/>
          <c:showLegendKey val="0"/>
          <c:showVal val="1"/>
          <c:showCatName val="0"/>
          <c:showSerName val="0"/>
          <c:showPercent val="0"/>
          <c:showBubbleSize val="0"/>
        </c:dLbls>
        <c:gapWidth val="54"/>
        <c:overlap val="100"/>
        <c:axId val="1605473119"/>
        <c:axId val="1605463999"/>
      </c:barChart>
      <c:catAx>
        <c:axId val="1605473119"/>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1605463999"/>
        <c:crosses val="autoZero"/>
        <c:auto val="1"/>
        <c:lblAlgn val="ctr"/>
        <c:lblOffset val="100"/>
        <c:noMultiLvlLbl val="0"/>
      </c:catAx>
      <c:valAx>
        <c:axId val="1605463999"/>
        <c:scaling>
          <c:orientation val="minMax"/>
          <c:max val="1.1000000000000001"/>
          <c:min val="0"/>
        </c:scaling>
        <c:delete val="1"/>
        <c:axPos val="l"/>
        <c:numFmt formatCode="0.0%" sourceLinked="1"/>
        <c:majorTickMark val="out"/>
        <c:minorTickMark val="none"/>
        <c:tickLblPos val="nextTo"/>
        <c:crossAx val="1605473119"/>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Dashboard.xlsx]Support!Pvt21</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Profit Margin % by Sponsor Tier</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gradFill>
            <a:gsLst>
              <a:gs pos="0">
                <a:srgbClr val="FFFF00"/>
              </a:gs>
              <a:gs pos="100000">
                <a:srgbClr val="92D050"/>
              </a:gs>
            </a:gsLst>
            <a:lin ang="0" scaled="1"/>
          </a:gradFill>
          <a:ln>
            <a:noFill/>
          </a:ln>
          <a:effectLst/>
          <a:sp3d/>
        </c:spPr>
        <c:marker>
          <c:symbol val="none"/>
        </c:marker>
        <c:dLbl>
          <c:idx val="0"/>
          <c:layout>
            <c:manualLayout>
              <c:x val="2.103095392101436E-2"/>
              <c:y val="0"/>
            </c:manualLayout>
          </c:layout>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flip="none" rotWithShape="1">
            <a:gsLst>
              <a:gs pos="0">
                <a:srgbClr val="66FFFF"/>
              </a:gs>
              <a:gs pos="100000">
                <a:srgbClr val="00B0F0"/>
              </a:gs>
            </a:gsLst>
            <a:lin ang="10800000" scaled="1"/>
            <a:tileRect/>
          </a:gradFill>
          <a:ln>
            <a:noFill/>
          </a:ln>
          <a:effectLst/>
          <a:sp3d/>
        </c:spPr>
        <c:dLbl>
          <c:idx val="0"/>
          <c:layout>
            <c:manualLayout>
              <c:x val="2.103095392101436E-2"/>
              <c:y val="-1.4200514618802936E-16"/>
            </c:manualLayout>
          </c:layout>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flip="none" rotWithShape="1">
            <a:gsLst>
              <a:gs pos="0">
                <a:srgbClr val="7030A0"/>
              </a:gs>
              <a:gs pos="100000">
                <a:srgbClr val="CC99FF"/>
              </a:gs>
            </a:gsLst>
            <a:lin ang="0" scaled="1"/>
            <a:tileRect/>
          </a:gradFill>
          <a:ln>
            <a:noFill/>
          </a:ln>
          <a:effectLst/>
          <a:sp3d/>
        </c:spPr>
        <c:dLbl>
          <c:idx val="0"/>
          <c:layout>
            <c:manualLayout>
              <c:x val="2.1030953921014284E-2"/>
              <c:y val="-1.4200514618802936E-16"/>
            </c:manualLayout>
          </c:layout>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flip="none" rotWithShape="1">
            <a:gsLst>
              <a:gs pos="0">
                <a:srgbClr val="FF0000"/>
              </a:gs>
              <a:gs pos="100000">
                <a:schemeClr val="accent2"/>
              </a:gs>
            </a:gsLst>
            <a:lin ang="0" scaled="1"/>
            <a:tileRect/>
          </a:gradFill>
          <a:ln>
            <a:noFill/>
          </a:ln>
          <a:effectLst/>
          <a:sp3d/>
        </c:spPr>
        <c:dLbl>
          <c:idx val="0"/>
          <c:layout>
            <c:manualLayout>
              <c:x val="2.103095392101436E-2"/>
              <c:y val="0"/>
            </c:manualLayout>
          </c:layout>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flip="none" rotWithShape="1">
            <a:gsLst>
              <a:gs pos="0">
                <a:schemeClr val="accent6">
                  <a:lumMod val="40000"/>
                  <a:lumOff val="60000"/>
                </a:schemeClr>
              </a:gs>
              <a:gs pos="100000">
                <a:schemeClr val="accent6"/>
              </a:gs>
            </a:gsLst>
            <a:lin ang="10800000" scaled="1"/>
            <a:tileRect/>
          </a:gradFill>
          <a:ln>
            <a:noFill/>
          </a:ln>
          <a:effectLst/>
          <a:sp3d/>
        </c:spPr>
        <c:dLbl>
          <c:idx val="0"/>
          <c:layout>
            <c:manualLayout>
              <c:x val="2.103095392101436E-2"/>
              <c:y val="0"/>
            </c:manualLayout>
          </c:layout>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a:gsLst>
              <a:gs pos="0">
                <a:srgbClr val="FFFF00"/>
              </a:gs>
              <a:gs pos="100000">
                <a:srgbClr val="92D050"/>
              </a:gs>
            </a:gsLst>
            <a:lin ang="0" scaled="1"/>
          </a:gradFill>
          <a:ln>
            <a:noFill/>
          </a:ln>
          <a:effectLst/>
          <a:sp3d/>
        </c:spPr>
        <c:dLbl>
          <c:idx val="0"/>
          <c:layout>
            <c:manualLayout>
              <c:x val="2.1030873106831396E-2"/>
              <c:y val="-8.4976765363923001E-17"/>
            </c:manualLayout>
          </c:layout>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bg1">
              <a:lumMod val="50000"/>
              <a:alpha val="30000"/>
            </a:schemeClr>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rgbClr val="00B0F0">
              <a:alpha val="20000"/>
            </a:srgbClr>
          </a:solidFill>
          <a:ln>
            <a:noFill/>
          </a:ln>
          <a:effectLst/>
          <a:sp3d/>
        </c:spPr>
      </c:pivotFmt>
      <c:pivotFmt>
        <c:idx val="8"/>
        <c:spPr>
          <a:solidFill>
            <a:srgbClr val="A02B93">
              <a:alpha val="20000"/>
            </a:srgbClr>
          </a:solidFill>
          <a:ln>
            <a:noFill/>
          </a:ln>
          <a:effectLst/>
          <a:sp3d/>
        </c:spPr>
      </c:pivotFmt>
      <c:pivotFmt>
        <c:idx val="9"/>
        <c:spPr>
          <a:solidFill>
            <a:srgbClr val="E97132">
              <a:alpha val="20000"/>
            </a:srgbClr>
          </a:solidFill>
          <a:ln>
            <a:noFill/>
          </a:ln>
          <a:effectLst/>
          <a:sp3d/>
        </c:spPr>
      </c:pivotFmt>
      <c:pivotFmt>
        <c:idx val="10"/>
        <c:spPr>
          <a:solidFill>
            <a:srgbClr val="92D050">
              <a:alpha val="20000"/>
            </a:srgbClr>
          </a:solidFill>
          <a:ln>
            <a:noFill/>
          </a:ln>
          <a:effectLst/>
          <a:sp3d/>
        </c:spPr>
      </c:pivotFmt>
      <c:pivotFmt>
        <c:idx val="11"/>
        <c:spPr>
          <a:solidFill>
            <a:srgbClr val="FFFF00">
              <a:alpha val="20000"/>
            </a:srgbClr>
          </a:solidFill>
          <a:ln>
            <a:noFill/>
          </a:ln>
          <a:effectLst/>
          <a:sp3d/>
        </c:spPr>
      </c:pivotFmt>
      <c:pivotFmt>
        <c:idx val="12"/>
        <c:spPr>
          <a:gradFill>
            <a:gsLst>
              <a:gs pos="0">
                <a:srgbClr val="FFFF00"/>
              </a:gs>
              <a:gs pos="100000">
                <a:srgbClr val="92D050"/>
              </a:gs>
            </a:gsLst>
            <a:lin ang="0" scaled="1"/>
          </a:gradFill>
          <a:ln>
            <a:noFill/>
          </a:ln>
          <a:effectLst/>
          <a:sp3d/>
        </c:spPr>
        <c:marker>
          <c:symbol val="none"/>
        </c:marker>
        <c:dLbl>
          <c:idx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
        <c:spPr>
          <a:gradFill flip="none" rotWithShape="1">
            <a:gsLst>
              <a:gs pos="0">
                <a:schemeClr val="accent6">
                  <a:lumMod val="40000"/>
                  <a:lumOff val="60000"/>
                </a:schemeClr>
              </a:gs>
              <a:gs pos="100000">
                <a:schemeClr val="accent6"/>
              </a:gs>
            </a:gsLst>
            <a:lin ang="10800000" scaled="1"/>
            <a:tileRect/>
          </a:gradFill>
          <a:ln>
            <a:noFill/>
          </a:ln>
          <a:effectLst/>
          <a:sp3d/>
        </c:spPr>
        <c:dLbl>
          <c:idx val="0"/>
          <c:layout>
            <c:manualLayout>
              <c:x val="2.103095392101436E-2"/>
              <c:y val="0"/>
            </c:manualLayout>
          </c:layout>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4"/>
        <c:spPr>
          <a:gradFill>
            <a:gsLst>
              <a:gs pos="0">
                <a:srgbClr val="FFFF00"/>
              </a:gs>
              <a:gs pos="100000">
                <a:srgbClr val="92D050"/>
              </a:gs>
            </a:gsLst>
            <a:lin ang="0" scaled="1"/>
          </a:gradFill>
          <a:ln>
            <a:noFill/>
          </a:ln>
          <a:effectLst/>
          <a:sp3d/>
        </c:spPr>
        <c:dLbl>
          <c:idx val="0"/>
          <c:layout>
            <c:manualLayout>
              <c:x val="2.1030873106831396E-2"/>
              <c:y val="-8.4976765363923001E-17"/>
            </c:manualLayout>
          </c:layout>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5"/>
        <c:spPr>
          <a:gradFill flip="none" rotWithShape="1">
            <a:gsLst>
              <a:gs pos="0">
                <a:srgbClr val="66FFFF"/>
              </a:gs>
              <a:gs pos="100000">
                <a:srgbClr val="00B0F0"/>
              </a:gs>
            </a:gsLst>
            <a:lin ang="10800000" scaled="1"/>
            <a:tileRect/>
          </a:gradFill>
          <a:ln>
            <a:noFill/>
          </a:ln>
          <a:effectLst/>
          <a:sp3d/>
        </c:spPr>
        <c:dLbl>
          <c:idx val="0"/>
          <c:layout>
            <c:manualLayout>
              <c:x val="2.103095392101436E-2"/>
              <c:y val="-1.4200514618802936E-16"/>
            </c:manualLayout>
          </c:layout>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6"/>
        <c:spPr>
          <a:gradFill flip="none" rotWithShape="1">
            <a:gsLst>
              <a:gs pos="0">
                <a:srgbClr val="7030A0"/>
              </a:gs>
              <a:gs pos="100000">
                <a:srgbClr val="CC99FF"/>
              </a:gs>
            </a:gsLst>
            <a:lin ang="0" scaled="1"/>
            <a:tileRect/>
          </a:gradFill>
          <a:ln>
            <a:noFill/>
          </a:ln>
          <a:effectLst/>
          <a:sp3d/>
        </c:spPr>
        <c:dLbl>
          <c:idx val="0"/>
          <c:layout>
            <c:manualLayout>
              <c:x val="2.1030953921014284E-2"/>
              <c:y val="-1.4200514618802936E-16"/>
            </c:manualLayout>
          </c:layout>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spPr>
          <a:gradFill flip="none" rotWithShape="1">
            <a:gsLst>
              <a:gs pos="0">
                <a:srgbClr val="FF0000"/>
              </a:gs>
              <a:gs pos="100000">
                <a:schemeClr val="accent2"/>
              </a:gs>
            </a:gsLst>
            <a:lin ang="0" scaled="1"/>
            <a:tileRect/>
          </a:gradFill>
          <a:ln>
            <a:noFill/>
          </a:ln>
          <a:effectLst/>
          <a:sp3d/>
        </c:spPr>
        <c:dLbl>
          <c:idx val="0"/>
          <c:layout>
            <c:manualLayout>
              <c:x val="2.103095392101436E-2"/>
              <c:y val="0"/>
            </c:manualLayout>
          </c:layout>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bg1">
              <a:lumMod val="50000"/>
              <a:alpha val="30000"/>
            </a:schemeClr>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rgbClr val="92D050">
              <a:alpha val="20000"/>
            </a:srgbClr>
          </a:solidFill>
          <a:ln>
            <a:noFill/>
          </a:ln>
          <a:effectLst/>
          <a:sp3d/>
        </c:spPr>
      </c:pivotFmt>
      <c:pivotFmt>
        <c:idx val="20"/>
        <c:spPr>
          <a:solidFill>
            <a:srgbClr val="FFFF00">
              <a:alpha val="20000"/>
            </a:srgbClr>
          </a:solidFill>
          <a:ln>
            <a:noFill/>
          </a:ln>
          <a:effectLst/>
          <a:sp3d/>
        </c:spPr>
      </c:pivotFmt>
      <c:pivotFmt>
        <c:idx val="21"/>
        <c:spPr>
          <a:solidFill>
            <a:srgbClr val="00B0F0">
              <a:alpha val="20000"/>
            </a:srgbClr>
          </a:solidFill>
          <a:ln>
            <a:noFill/>
          </a:ln>
          <a:effectLst/>
          <a:sp3d/>
        </c:spPr>
      </c:pivotFmt>
      <c:pivotFmt>
        <c:idx val="22"/>
        <c:spPr>
          <a:solidFill>
            <a:srgbClr val="A02B93">
              <a:alpha val="20000"/>
            </a:srgbClr>
          </a:solidFill>
          <a:ln>
            <a:noFill/>
          </a:ln>
          <a:effectLst/>
          <a:sp3d/>
        </c:spPr>
      </c:pivotFmt>
      <c:pivotFmt>
        <c:idx val="23"/>
        <c:spPr>
          <a:solidFill>
            <a:srgbClr val="E97132">
              <a:alpha val="20000"/>
            </a:srgbClr>
          </a:solidFill>
          <a:ln>
            <a:noFill/>
          </a:ln>
          <a:effectLst/>
          <a:sp3d/>
        </c:spPr>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Support!$GV$3</c:f>
              <c:strCache>
                <c:ptCount val="1"/>
                <c:pt idx="0">
                  <c:v>Profit Margin %</c:v>
                </c:pt>
              </c:strCache>
            </c:strRef>
          </c:tx>
          <c:spPr>
            <a:gradFill>
              <a:gsLst>
                <a:gs pos="0">
                  <a:srgbClr val="FFFF00"/>
                </a:gs>
                <a:gs pos="100000">
                  <a:srgbClr val="92D050"/>
                </a:gs>
              </a:gsLst>
              <a:lin ang="0" scaled="1"/>
            </a:gradFill>
            <a:ln>
              <a:noFill/>
            </a:ln>
            <a:effectLst/>
            <a:sp3d/>
          </c:spPr>
          <c:invertIfNegative val="0"/>
          <c:dPt>
            <c:idx val="0"/>
            <c:invertIfNegative val="0"/>
            <c:bubble3D val="0"/>
            <c:spPr>
              <a:gradFill flip="none" rotWithShape="1">
                <a:gsLst>
                  <a:gs pos="0">
                    <a:schemeClr val="accent6">
                      <a:lumMod val="40000"/>
                      <a:lumOff val="60000"/>
                    </a:schemeClr>
                  </a:gs>
                  <a:gs pos="100000">
                    <a:schemeClr val="accent6"/>
                  </a:gs>
                </a:gsLst>
                <a:lin ang="10800000" scaled="1"/>
                <a:tileRect/>
              </a:gradFill>
              <a:ln>
                <a:noFill/>
              </a:ln>
              <a:effectLst/>
              <a:sp3d/>
            </c:spPr>
            <c:extLst>
              <c:ext xmlns:c16="http://schemas.microsoft.com/office/drawing/2014/chart" uri="{C3380CC4-5D6E-409C-BE32-E72D297353CC}">
                <c16:uniqueId val="{00000001-9103-4F40-A159-D06CBE82B76A}"/>
              </c:ext>
            </c:extLst>
          </c:dPt>
          <c:dPt>
            <c:idx val="1"/>
            <c:invertIfNegative val="0"/>
            <c:bubble3D val="0"/>
            <c:extLst>
              <c:ext xmlns:c16="http://schemas.microsoft.com/office/drawing/2014/chart" uri="{C3380CC4-5D6E-409C-BE32-E72D297353CC}">
                <c16:uniqueId val="{00000003-9103-4F40-A159-D06CBE82B76A}"/>
              </c:ext>
            </c:extLst>
          </c:dPt>
          <c:dPt>
            <c:idx val="2"/>
            <c:invertIfNegative val="0"/>
            <c:bubble3D val="0"/>
            <c:spPr>
              <a:gradFill flip="none" rotWithShape="1">
                <a:gsLst>
                  <a:gs pos="0">
                    <a:srgbClr val="66FFFF"/>
                  </a:gs>
                  <a:gs pos="100000">
                    <a:srgbClr val="00B0F0"/>
                  </a:gs>
                </a:gsLst>
                <a:lin ang="10800000" scaled="1"/>
                <a:tileRect/>
              </a:gradFill>
              <a:ln>
                <a:noFill/>
              </a:ln>
              <a:effectLst/>
              <a:sp3d/>
            </c:spPr>
            <c:extLst>
              <c:ext xmlns:c16="http://schemas.microsoft.com/office/drawing/2014/chart" uri="{C3380CC4-5D6E-409C-BE32-E72D297353CC}">
                <c16:uniqueId val="{00000005-9103-4F40-A159-D06CBE82B76A}"/>
              </c:ext>
            </c:extLst>
          </c:dPt>
          <c:dPt>
            <c:idx val="3"/>
            <c:invertIfNegative val="0"/>
            <c:bubble3D val="0"/>
            <c:spPr>
              <a:gradFill flip="none" rotWithShape="1">
                <a:gsLst>
                  <a:gs pos="0">
                    <a:srgbClr val="7030A0"/>
                  </a:gs>
                  <a:gs pos="100000">
                    <a:srgbClr val="CC99FF"/>
                  </a:gs>
                </a:gsLst>
                <a:lin ang="0" scaled="1"/>
                <a:tileRect/>
              </a:gradFill>
              <a:ln>
                <a:noFill/>
              </a:ln>
              <a:effectLst/>
              <a:sp3d/>
            </c:spPr>
            <c:extLst>
              <c:ext xmlns:c16="http://schemas.microsoft.com/office/drawing/2014/chart" uri="{C3380CC4-5D6E-409C-BE32-E72D297353CC}">
                <c16:uniqueId val="{00000007-9103-4F40-A159-D06CBE82B76A}"/>
              </c:ext>
            </c:extLst>
          </c:dPt>
          <c:dPt>
            <c:idx val="4"/>
            <c:invertIfNegative val="0"/>
            <c:bubble3D val="0"/>
            <c:spPr>
              <a:gradFill flip="none" rotWithShape="1">
                <a:gsLst>
                  <a:gs pos="0">
                    <a:srgbClr val="FF0000"/>
                  </a:gs>
                  <a:gs pos="100000">
                    <a:schemeClr val="accent2"/>
                  </a:gs>
                </a:gsLst>
                <a:lin ang="0" scaled="1"/>
                <a:tileRect/>
              </a:gradFill>
              <a:ln>
                <a:noFill/>
              </a:ln>
              <a:effectLst/>
              <a:sp3d/>
            </c:spPr>
            <c:extLst>
              <c:ext xmlns:c16="http://schemas.microsoft.com/office/drawing/2014/chart" uri="{C3380CC4-5D6E-409C-BE32-E72D297353CC}">
                <c16:uniqueId val="{0000000A-9103-4F40-A159-D06CBE82B76A}"/>
              </c:ext>
            </c:extLst>
          </c:dPt>
          <c:dPt>
            <c:idx val="5"/>
            <c:invertIfNegative val="0"/>
            <c:bubble3D val="0"/>
            <c:extLst>
              <c:ext xmlns:c16="http://schemas.microsoft.com/office/drawing/2014/chart" uri="{C3380CC4-5D6E-409C-BE32-E72D297353CC}">
                <c16:uniqueId val="{00000008-9103-4F40-A159-D06CBE82B76A}"/>
              </c:ext>
            </c:extLst>
          </c:dPt>
          <c:dPt>
            <c:idx val="6"/>
            <c:invertIfNegative val="0"/>
            <c:bubble3D val="0"/>
            <c:extLst>
              <c:ext xmlns:c16="http://schemas.microsoft.com/office/drawing/2014/chart" uri="{C3380CC4-5D6E-409C-BE32-E72D297353CC}">
                <c16:uniqueId val="{00000009-9103-4F40-A159-D06CBE82B76A}"/>
              </c:ext>
            </c:extLst>
          </c:dPt>
          <c:dLbls>
            <c:dLbl>
              <c:idx val="0"/>
              <c:layout>
                <c:manualLayout>
                  <c:x val="2.10309539210143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03-4F40-A159-D06CBE82B76A}"/>
                </c:ext>
              </c:extLst>
            </c:dLbl>
            <c:dLbl>
              <c:idx val="1"/>
              <c:layout>
                <c:manualLayout>
                  <c:x val="2.1030873106831396E-2"/>
                  <c:y val="-8.497676536392300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103-4F40-A159-D06CBE82B76A}"/>
                </c:ext>
              </c:extLst>
            </c:dLbl>
            <c:dLbl>
              <c:idx val="2"/>
              <c:layout>
                <c:manualLayout>
                  <c:x val="2.103095392101436E-2"/>
                  <c:y val="-1.4200514618802936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03-4F40-A159-D06CBE82B76A}"/>
                </c:ext>
              </c:extLst>
            </c:dLbl>
            <c:dLbl>
              <c:idx val="3"/>
              <c:layout>
                <c:manualLayout>
                  <c:x val="2.1030953921014284E-2"/>
                  <c:y val="-1.4200514618802936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03-4F40-A159-D06CBE82B76A}"/>
                </c:ext>
              </c:extLst>
            </c:dLbl>
            <c:dLbl>
              <c:idx val="4"/>
              <c:layout>
                <c:manualLayout>
                  <c:x val="2.10309539210143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103-4F40-A159-D06CBE82B76A}"/>
                </c:ext>
              </c:extLst>
            </c:dLbl>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Support!$GU$4:$GU$9</c:f>
              <c:strCache>
                <c:ptCount val="5"/>
                <c:pt idx="0">
                  <c:v>Diamond</c:v>
                </c:pt>
                <c:pt idx="1">
                  <c:v>Community</c:v>
                </c:pt>
                <c:pt idx="2">
                  <c:v>Gold</c:v>
                </c:pt>
                <c:pt idx="3">
                  <c:v>Platinum</c:v>
                </c:pt>
                <c:pt idx="4">
                  <c:v>Silver</c:v>
                </c:pt>
              </c:strCache>
            </c:strRef>
          </c:cat>
          <c:val>
            <c:numRef>
              <c:f>Support!$GV$4:$GV$9</c:f>
              <c:numCache>
                <c:formatCode>0.0%</c:formatCode>
                <c:ptCount val="5"/>
                <c:pt idx="0">
                  <c:v>0.16772359043034177</c:v>
                </c:pt>
                <c:pt idx="1">
                  <c:v>0.13864947832561283</c:v>
                </c:pt>
                <c:pt idx="2">
                  <c:v>0.13670740486453006</c:v>
                </c:pt>
                <c:pt idx="3">
                  <c:v>0.1063126893451863</c:v>
                </c:pt>
                <c:pt idx="4">
                  <c:v>3.5077359244496099E-2</c:v>
                </c:pt>
              </c:numCache>
            </c:numRef>
          </c:val>
          <c:shape val="pyramidToMax"/>
          <c:extLst>
            <c:ext xmlns:c16="http://schemas.microsoft.com/office/drawing/2014/chart" uri="{C3380CC4-5D6E-409C-BE32-E72D297353CC}">
              <c16:uniqueId val="{0000000B-9103-4F40-A159-D06CBE82B76A}"/>
            </c:ext>
          </c:extLst>
        </c:ser>
        <c:ser>
          <c:idx val="1"/>
          <c:order val="1"/>
          <c:tx>
            <c:strRef>
              <c:f>Support!$GW$3</c:f>
              <c:strCache>
                <c:ptCount val="1"/>
                <c:pt idx="0">
                  <c:v> Transparent_Area</c:v>
                </c:pt>
              </c:strCache>
            </c:strRef>
          </c:tx>
          <c:spPr>
            <a:solidFill>
              <a:schemeClr val="bg1">
                <a:lumMod val="50000"/>
                <a:alpha val="30000"/>
              </a:schemeClr>
            </a:solidFill>
            <a:ln>
              <a:noFill/>
            </a:ln>
            <a:effectLst/>
            <a:sp3d/>
          </c:spPr>
          <c:invertIfNegative val="0"/>
          <c:dPt>
            <c:idx val="0"/>
            <c:invertIfNegative val="0"/>
            <c:bubble3D val="0"/>
            <c:spPr>
              <a:solidFill>
                <a:srgbClr val="92D050">
                  <a:alpha val="20000"/>
                </a:srgbClr>
              </a:solidFill>
              <a:ln>
                <a:noFill/>
              </a:ln>
              <a:effectLst/>
              <a:sp3d/>
            </c:spPr>
            <c:extLst>
              <c:ext xmlns:c16="http://schemas.microsoft.com/office/drawing/2014/chart" uri="{C3380CC4-5D6E-409C-BE32-E72D297353CC}">
                <c16:uniqueId val="{0000000D-9103-4F40-A159-D06CBE82B76A}"/>
              </c:ext>
            </c:extLst>
          </c:dPt>
          <c:dPt>
            <c:idx val="1"/>
            <c:invertIfNegative val="0"/>
            <c:bubble3D val="0"/>
            <c:spPr>
              <a:solidFill>
                <a:srgbClr val="FFFF00">
                  <a:alpha val="20000"/>
                </a:srgbClr>
              </a:solidFill>
              <a:ln>
                <a:noFill/>
              </a:ln>
              <a:effectLst/>
              <a:sp3d/>
            </c:spPr>
            <c:extLst>
              <c:ext xmlns:c16="http://schemas.microsoft.com/office/drawing/2014/chart" uri="{C3380CC4-5D6E-409C-BE32-E72D297353CC}">
                <c16:uniqueId val="{0000000F-9103-4F40-A159-D06CBE82B76A}"/>
              </c:ext>
            </c:extLst>
          </c:dPt>
          <c:dPt>
            <c:idx val="2"/>
            <c:invertIfNegative val="0"/>
            <c:bubble3D val="0"/>
            <c:spPr>
              <a:solidFill>
                <a:srgbClr val="00B0F0">
                  <a:alpha val="20000"/>
                </a:srgbClr>
              </a:solidFill>
              <a:ln>
                <a:noFill/>
              </a:ln>
              <a:effectLst/>
              <a:sp3d/>
            </c:spPr>
            <c:extLst>
              <c:ext xmlns:c16="http://schemas.microsoft.com/office/drawing/2014/chart" uri="{C3380CC4-5D6E-409C-BE32-E72D297353CC}">
                <c16:uniqueId val="{00000011-9103-4F40-A159-D06CBE82B76A}"/>
              </c:ext>
            </c:extLst>
          </c:dPt>
          <c:dPt>
            <c:idx val="3"/>
            <c:invertIfNegative val="0"/>
            <c:bubble3D val="0"/>
            <c:spPr>
              <a:solidFill>
                <a:srgbClr val="A02B93">
                  <a:alpha val="20000"/>
                </a:srgbClr>
              </a:solidFill>
              <a:ln>
                <a:noFill/>
              </a:ln>
              <a:effectLst/>
              <a:sp3d/>
            </c:spPr>
            <c:extLst>
              <c:ext xmlns:c16="http://schemas.microsoft.com/office/drawing/2014/chart" uri="{C3380CC4-5D6E-409C-BE32-E72D297353CC}">
                <c16:uniqueId val="{00000013-9103-4F40-A159-D06CBE82B76A}"/>
              </c:ext>
            </c:extLst>
          </c:dPt>
          <c:dPt>
            <c:idx val="4"/>
            <c:invertIfNegative val="0"/>
            <c:bubble3D val="0"/>
            <c:spPr>
              <a:solidFill>
                <a:srgbClr val="E97132">
                  <a:alpha val="20000"/>
                </a:srgbClr>
              </a:solidFill>
              <a:ln>
                <a:noFill/>
              </a:ln>
              <a:effectLst/>
              <a:sp3d/>
            </c:spPr>
            <c:extLst>
              <c:ext xmlns:c16="http://schemas.microsoft.com/office/drawing/2014/chart" uri="{C3380CC4-5D6E-409C-BE32-E72D297353CC}">
                <c16:uniqueId val="{00000015-9103-4F40-A159-D06CBE82B76A}"/>
              </c:ext>
            </c:extLst>
          </c:dPt>
          <c:dPt>
            <c:idx val="5"/>
            <c:invertIfNegative val="0"/>
            <c:bubble3D val="0"/>
            <c:extLst>
              <c:ext xmlns:c16="http://schemas.microsoft.com/office/drawing/2014/chart" uri="{C3380CC4-5D6E-409C-BE32-E72D297353CC}">
                <c16:uniqueId val="{00000016-9103-4F40-A159-D06CBE82B76A}"/>
              </c:ext>
            </c:extLst>
          </c:dPt>
          <c:dPt>
            <c:idx val="6"/>
            <c:invertIfNegative val="0"/>
            <c:bubble3D val="0"/>
            <c:extLst>
              <c:ext xmlns:c16="http://schemas.microsoft.com/office/drawing/2014/chart" uri="{C3380CC4-5D6E-409C-BE32-E72D297353CC}">
                <c16:uniqueId val="{00000017-9103-4F40-A159-D06CBE82B76A}"/>
              </c:ext>
            </c:extLst>
          </c:dPt>
          <c:cat>
            <c:strRef>
              <c:f>Support!$GU$4:$GU$9</c:f>
              <c:strCache>
                <c:ptCount val="5"/>
                <c:pt idx="0">
                  <c:v>Diamond</c:v>
                </c:pt>
                <c:pt idx="1">
                  <c:v>Community</c:v>
                </c:pt>
                <c:pt idx="2">
                  <c:v>Gold</c:v>
                </c:pt>
                <c:pt idx="3">
                  <c:v>Platinum</c:v>
                </c:pt>
                <c:pt idx="4">
                  <c:v>Silver</c:v>
                </c:pt>
              </c:strCache>
            </c:strRef>
          </c:cat>
          <c:val>
            <c:numRef>
              <c:f>Support!$GW$4:$GW$9</c:f>
              <c:numCache>
                <c:formatCode>0%</c:formatCode>
                <c:ptCount val="5"/>
                <c:pt idx="0">
                  <c:v>0.8322764095696582</c:v>
                </c:pt>
                <c:pt idx="1">
                  <c:v>0.86135052167438719</c:v>
                </c:pt>
                <c:pt idx="2">
                  <c:v>0.86329259513546996</c:v>
                </c:pt>
                <c:pt idx="3">
                  <c:v>0.89368731065481366</c:v>
                </c:pt>
                <c:pt idx="4">
                  <c:v>0.96492264075550394</c:v>
                </c:pt>
              </c:numCache>
            </c:numRef>
          </c:val>
          <c:shape val="pyramidToMax"/>
          <c:extLst>
            <c:ext xmlns:c16="http://schemas.microsoft.com/office/drawing/2014/chart" uri="{C3380CC4-5D6E-409C-BE32-E72D297353CC}">
              <c16:uniqueId val="{00000018-9103-4F40-A159-D06CBE82B76A}"/>
            </c:ext>
          </c:extLst>
        </c:ser>
        <c:dLbls>
          <c:showLegendKey val="0"/>
          <c:showVal val="0"/>
          <c:showCatName val="0"/>
          <c:showSerName val="0"/>
          <c:showPercent val="0"/>
          <c:showBubbleSize val="0"/>
        </c:dLbls>
        <c:gapWidth val="0"/>
        <c:gapDepth val="0"/>
        <c:shape val="pyramidToMax"/>
        <c:axId val="243812552"/>
        <c:axId val="243812936"/>
        <c:axId val="0"/>
      </c:bar3DChart>
      <c:catAx>
        <c:axId val="2438125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243812936"/>
        <c:crosses val="autoZero"/>
        <c:auto val="1"/>
        <c:lblAlgn val="ctr"/>
        <c:lblOffset val="100"/>
        <c:noMultiLvlLbl val="0"/>
      </c:catAx>
      <c:valAx>
        <c:axId val="243812936"/>
        <c:scaling>
          <c:orientation val="minMax"/>
          <c:max val="1"/>
          <c:min val="0"/>
        </c:scaling>
        <c:delete val="1"/>
        <c:axPos val="l"/>
        <c:numFmt formatCode="0.0%" sourceLinked="1"/>
        <c:majorTickMark val="none"/>
        <c:minorTickMark val="none"/>
        <c:tickLblPos val="nextTo"/>
        <c:crossAx val="243812552"/>
        <c:crosses val="autoZero"/>
        <c:crossBetween val="between"/>
      </c:valAx>
      <c:spPr>
        <a:noFill/>
        <a:ln>
          <a:noFill/>
        </a:ln>
        <a:effectLst/>
      </c:spPr>
    </c:plotArea>
    <c:plotVisOnly val="1"/>
    <c:dispBlanksAs val="gap"/>
    <c:showDLblsOverMax val="0"/>
    <c:extLst/>
  </c:chart>
  <c:spPr>
    <a:noFill/>
    <a:ln w="19050" cap="flat" cmpd="sng" algn="ctr">
      <a:noFill/>
      <a:prstDash val="solid"/>
      <a:miter lim="800000"/>
    </a:ln>
    <a:effectLst/>
  </c:spPr>
  <c:txPr>
    <a:bodyPr/>
    <a:lstStyle/>
    <a:p>
      <a:pPr>
        <a:defRPr>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Dashboard.xlsx]Support!Pvt22</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Total Revenue Vs Total Cost by Region</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blipFill>
            <a:blip xmlns:r="http://schemas.openxmlformats.org/officeDocument/2006/relationships" r:embed="rId4"/>
            <a:stretch>
              <a:fillRect/>
            </a:stretch>
          </a:blip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blipFill>
            <a:blip xmlns:r="http://schemas.openxmlformats.org/officeDocument/2006/relationships" r:embed="rId5"/>
            <a:stretch>
              <a:fillRect/>
            </a:stretch>
          </a:blip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Support!$HF$3</c:f>
              <c:strCache>
                <c:ptCount val="1"/>
                <c:pt idx="0">
                  <c:v>Total Revenue</c:v>
                </c:pt>
              </c:strCache>
            </c:strRef>
          </c:tx>
          <c:spPr>
            <a:blipFill>
              <a:blip xmlns:r="http://schemas.openxmlformats.org/officeDocument/2006/relationships" r:embed="rId4"/>
              <a:stretch>
                <a:fillRect/>
              </a:stretch>
            </a:blip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Support!$HE$4:$HE$10</c:f>
              <c:strCache>
                <c:ptCount val="6"/>
                <c:pt idx="0">
                  <c:v>Asia Pacific</c:v>
                </c:pt>
                <c:pt idx="1">
                  <c:v>North America</c:v>
                </c:pt>
                <c:pt idx="2">
                  <c:v>Middle East</c:v>
                </c:pt>
                <c:pt idx="3">
                  <c:v>Europe</c:v>
                </c:pt>
                <c:pt idx="4">
                  <c:v>Latin America</c:v>
                </c:pt>
                <c:pt idx="5">
                  <c:v>Oceania</c:v>
                </c:pt>
              </c:strCache>
            </c:strRef>
          </c:cat>
          <c:val>
            <c:numRef>
              <c:f>Support!$HF$4:$HF$10</c:f>
              <c:numCache>
                <c:formatCode>[&gt;=1000000]"$"0.0,,"M";[&gt;=1000]"$"0.0,"K";"$"0</c:formatCode>
                <c:ptCount val="6"/>
                <c:pt idx="0">
                  <c:v>35426834</c:v>
                </c:pt>
                <c:pt idx="1">
                  <c:v>31808870</c:v>
                </c:pt>
                <c:pt idx="2">
                  <c:v>30452456</c:v>
                </c:pt>
                <c:pt idx="3">
                  <c:v>30427238</c:v>
                </c:pt>
                <c:pt idx="4">
                  <c:v>30376526</c:v>
                </c:pt>
                <c:pt idx="5">
                  <c:v>25313679</c:v>
                </c:pt>
              </c:numCache>
            </c:numRef>
          </c:val>
          <c:extLst>
            <c:ext xmlns:c16="http://schemas.microsoft.com/office/drawing/2014/chart" uri="{C3380CC4-5D6E-409C-BE32-E72D297353CC}">
              <c16:uniqueId val="{00000000-02F6-4393-9D58-E55301594167}"/>
            </c:ext>
          </c:extLst>
        </c:ser>
        <c:ser>
          <c:idx val="1"/>
          <c:order val="1"/>
          <c:tx>
            <c:strRef>
              <c:f>Support!$HG$3</c:f>
              <c:strCache>
                <c:ptCount val="1"/>
                <c:pt idx="0">
                  <c:v>Total Cost</c:v>
                </c:pt>
              </c:strCache>
            </c:strRef>
          </c:tx>
          <c:spPr>
            <a:blipFill>
              <a:blip xmlns:r="http://schemas.openxmlformats.org/officeDocument/2006/relationships" r:embed="rId5"/>
              <a:stretch>
                <a:fillRect/>
              </a:stretch>
            </a:blip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Support!$HE$4:$HE$10</c:f>
              <c:strCache>
                <c:ptCount val="6"/>
                <c:pt idx="0">
                  <c:v>Asia Pacific</c:v>
                </c:pt>
                <c:pt idx="1">
                  <c:v>North America</c:v>
                </c:pt>
                <c:pt idx="2">
                  <c:v>Middle East</c:v>
                </c:pt>
                <c:pt idx="3">
                  <c:v>Europe</c:v>
                </c:pt>
                <c:pt idx="4">
                  <c:v>Latin America</c:v>
                </c:pt>
                <c:pt idx="5">
                  <c:v>Oceania</c:v>
                </c:pt>
              </c:strCache>
            </c:strRef>
          </c:cat>
          <c:val>
            <c:numRef>
              <c:f>Support!$HG$4:$HG$10</c:f>
              <c:numCache>
                <c:formatCode>[&gt;=1000000]"$"0.0,,"M";[&gt;=1000]"$"0.0,"K";"$"0</c:formatCode>
                <c:ptCount val="6"/>
                <c:pt idx="0">
                  <c:v>28757928</c:v>
                </c:pt>
                <c:pt idx="1">
                  <c:v>28060225</c:v>
                </c:pt>
                <c:pt idx="2">
                  <c:v>25577097</c:v>
                </c:pt>
                <c:pt idx="3">
                  <c:v>29623677</c:v>
                </c:pt>
                <c:pt idx="4">
                  <c:v>26660112</c:v>
                </c:pt>
                <c:pt idx="5">
                  <c:v>23283677</c:v>
                </c:pt>
              </c:numCache>
            </c:numRef>
          </c:val>
          <c:extLst>
            <c:ext xmlns:c16="http://schemas.microsoft.com/office/drawing/2014/chart" uri="{C3380CC4-5D6E-409C-BE32-E72D297353CC}">
              <c16:uniqueId val="{00000001-02F6-4393-9D58-E55301594167}"/>
            </c:ext>
          </c:extLst>
        </c:ser>
        <c:dLbls>
          <c:showLegendKey val="0"/>
          <c:showVal val="0"/>
          <c:showCatName val="0"/>
          <c:showSerName val="0"/>
          <c:showPercent val="0"/>
          <c:showBubbleSize val="0"/>
        </c:dLbls>
        <c:gapWidth val="42"/>
        <c:overlap val="44"/>
        <c:axId val="728490992"/>
        <c:axId val="728490512"/>
      </c:barChart>
      <c:catAx>
        <c:axId val="7284909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728490512"/>
        <c:crosses val="autoZero"/>
        <c:auto val="1"/>
        <c:lblAlgn val="ctr"/>
        <c:lblOffset val="100"/>
        <c:noMultiLvlLbl val="0"/>
      </c:catAx>
      <c:valAx>
        <c:axId val="728490512"/>
        <c:scaling>
          <c:orientation val="minMax"/>
        </c:scaling>
        <c:delete val="1"/>
        <c:axPos val="b"/>
        <c:numFmt formatCode="[&gt;=1000000]&quot;$&quot;0.0,,&quot;M&quot;;[&gt;=1000]&quot;$&quot;0.0,&quot;K&quot;;&quot;$&quot;0" sourceLinked="1"/>
        <c:majorTickMark val="none"/>
        <c:minorTickMark val="none"/>
        <c:tickLblPos val="nextTo"/>
        <c:crossAx val="728490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legend>
    <c:plotVisOnly val="1"/>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rgbClr val="000000">
              <a:lumMod val="15000"/>
              <a:lumOff val="85000"/>
            </a:srgbClr>
          </a:solidFill>
          <a:round/>
        </a14:hiddenLine>
      </a:ext>
    </a:ex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Dashboard.xlsx]Support!Pvt23</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Net Profit by Game Title</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22B43B"/>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flip="none" rotWithShape="1">
            <a:gsLst>
              <a:gs pos="0">
                <a:schemeClr val="accent6">
                  <a:lumMod val="60000"/>
                  <a:lumOff val="40000"/>
                  <a:shade val="30000"/>
                  <a:satMod val="115000"/>
                </a:schemeClr>
              </a:gs>
              <a:gs pos="50000">
                <a:schemeClr val="accent6">
                  <a:lumMod val="60000"/>
                  <a:lumOff val="40000"/>
                  <a:shade val="67500"/>
                  <a:satMod val="115000"/>
                </a:schemeClr>
              </a:gs>
              <a:gs pos="100000">
                <a:schemeClr val="accent6">
                  <a:lumMod val="60000"/>
                  <a:lumOff val="40000"/>
                  <a:shade val="100000"/>
                  <a:satMod val="115000"/>
                </a:schemeClr>
              </a:gs>
            </a:gsLst>
            <a:lin ang="16200000" scaled="1"/>
            <a:tileRect/>
          </a:gra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B699CC"/>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B699CC"/>
          </a:solidFill>
          <a:ln>
            <a:noFill/>
          </a:ln>
          <a:effectLst/>
          <a:scene3d>
            <a:camera prst="orthographicFront"/>
            <a:lightRig rig="threePt" dir="t"/>
          </a:scene3d>
          <a:sp3d>
            <a:bevel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marker>
          <c:symbol val="none"/>
        </c:marker>
        <c:dLbl>
          <c:idx val="0"/>
          <c:layout>
            <c:manualLayout>
              <c:x val="-1.68471720818291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2.4067388688327307E-2"/>
              <c:y val="-0.27540983606557384"/>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xForSave val="1"/>
            </c:ext>
          </c:extLst>
        </c:dLbl>
      </c:pivotFmt>
      <c:pivotFmt>
        <c:idx val="9"/>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9.6269554753309269E-3"/>
              <c:y val="-0.3344262295081967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2E-2"/>
              <c:y val="-0.30163934426229516"/>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xForSave val="1"/>
            </c:ext>
          </c:extLst>
        </c:dLbl>
      </c:pivotFmt>
      <c:pivotFmt>
        <c:idx val="11"/>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2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xForSave val="1"/>
            </c:ext>
          </c:extLst>
        </c:dLbl>
      </c:pivotFmt>
      <c:pivotFmt>
        <c:idx val="12"/>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2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xForSave val="1"/>
            </c:ext>
          </c:extLst>
        </c:dLbl>
      </c:pivotFmt>
      <c:pivotFmt>
        <c:idx val="13"/>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2E-2"/>
              <c:y val="-0.30163934426229516"/>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xForSave val="1"/>
            </c:ext>
          </c:extLst>
        </c:dLbl>
      </c:pivotFmt>
      <c:pivotFmt>
        <c:idx val="14"/>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marker>
          <c:symbol val="none"/>
        </c:marker>
        <c:dLbl>
          <c:idx val="0"/>
          <c:layout>
            <c:manualLayout>
              <c:x val="-1.68471720818291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5"/>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2.4067388688327307E-2"/>
              <c:y val="-0.27540983606557384"/>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6"/>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9.6269554753309269E-3"/>
              <c:y val="-0.3344262295081967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8"/>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2E-2"/>
              <c:y val="-0.30163934426229516"/>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9"/>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2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2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1"/>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17208182912E-2"/>
              <c:y val="-0.30163934426229516"/>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2"/>
        <c:spPr>
          <a:gradFill>
            <a:gsLst>
              <a:gs pos="0">
                <a:srgbClr val="A02B93">
                  <a:alpha val="50000"/>
                </a:srgbClr>
              </a:gs>
              <a:gs pos="100000">
                <a:srgbClr val="A02B93">
                  <a:lumMod val="20000"/>
                  <a:lumOff val="80000"/>
                  <a:alpha val="50000"/>
                </a:srgbClr>
              </a:gs>
            </a:gsLst>
            <a:lin ang="5400000" scaled="1"/>
          </a:gradFill>
          <a:ln w="19050">
            <a:solidFill>
              <a:srgbClr val="A02B93"/>
            </a:solidFill>
          </a:ln>
          <a:effectLst/>
          <a:scene3d>
            <a:camera prst="orthographicFront"/>
            <a:lightRig rig="threePt" dir="t"/>
          </a:scene3d>
        </c:spPr>
        <c:dLbl>
          <c:idx val="0"/>
          <c:layout>
            <c:manualLayout>
              <c:x val="-1.6847244094488189E-2"/>
              <c:y val="-0.30163937007874014"/>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xForSave val="1"/>
            </c:ext>
          </c:extLst>
        </c:dLbl>
      </c:pivotFmt>
      <c:pivotFmt>
        <c:idx val="23"/>
        <c:spPr>
          <a:gradFill>
            <a:gsLst>
              <a:gs pos="0">
                <a:srgbClr val="B27D49">
                  <a:lumMod val="75000"/>
                </a:srgbClr>
              </a:gs>
              <a:gs pos="100000">
                <a:srgbClr val="B27D49">
                  <a:lumMod val="40000"/>
                  <a:lumOff val="60000"/>
                  <a:alpha val="0"/>
                </a:srgbClr>
              </a:gs>
            </a:gsLst>
            <a:lin ang="16200000" scaled="1"/>
          </a:gradFill>
          <a:ln w="19050">
            <a:solidFill>
              <a:srgbClr val="B27D49">
                <a:lumMod val="75000"/>
              </a:srgbClr>
            </a:solidFill>
          </a:ln>
          <a:effectLst/>
          <a:scene3d>
            <a:camera prst="orthographicFront"/>
            <a:lightRig rig="threePt" dir="t"/>
          </a:scene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4"/>
        <c:spPr>
          <a:gradFill>
            <a:gsLst>
              <a:gs pos="0">
                <a:srgbClr val="B27D49">
                  <a:lumMod val="75000"/>
                </a:srgbClr>
              </a:gs>
              <a:gs pos="100000">
                <a:srgbClr val="B27D49">
                  <a:lumMod val="40000"/>
                  <a:lumOff val="60000"/>
                  <a:alpha val="0"/>
                </a:srgbClr>
              </a:gs>
            </a:gsLst>
            <a:lin ang="16200000" scaled="1"/>
          </a:gradFill>
          <a:ln w="19050">
            <a:solidFill>
              <a:srgbClr val="B27D49">
                <a:lumMod val="75000"/>
              </a:srgbClr>
            </a:solidFill>
          </a:ln>
          <a:effectLst/>
          <a:scene3d>
            <a:camera prst="orthographicFront"/>
            <a:lightRig rig="threePt" dir="t"/>
          </a:scene3d>
        </c:spPr>
        <c:dLbl>
          <c:idx val="0"/>
          <c:layout>
            <c:manualLayout>
              <c:x val="-1.684717208182912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5"/>
        <c:spPr>
          <a:gradFill>
            <a:gsLst>
              <a:gs pos="0">
                <a:srgbClr val="B27D49">
                  <a:lumMod val="75000"/>
                </a:srgbClr>
              </a:gs>
              <a:gs pos="100000">
                <a:srgbClr val="B27D49">
                  <a:lumMod val="40000"/>
                  <a:lumOff val="60000"/>
                  <a:alpha val="0"/>
                </a:srgbClr>
              </a:gs>
            </a:gsLst>
            <a:lin ang="16200000" scaled="1"/>
          </a:gradFill>
          <a:ln w="19050">
            <a:solidFill>
              <a:srgbClr val="B27D49">
                <a:lumMod val="75000"/>
              </a:srgbClr>
            </a:solidFill>
          </a:ln>
          <a:effectLst/>
          <a:scene3d>
            <a:camera prst="orthographicFront"/>
            <a:lightRig rig="threePt" dir="t"/>
          </a:scene3d>
        </c:spPr>
        <c:dLbl>
          <c:idx val="0"/>
          <c:layout>
            <c:manualLayout>
              <c:x val="-1.6847244094488189E-2"/>
              <c:y val="-0.30163937007874014"/>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6"/>
        <c:spPr>
          <a:gradFill>
            <a:gsLst>
              <a:gs pos="0">
                <a:srgbClr val="B27D49">
                  <a:lumMod val="75000"/>
                </a:srgbClr>
              </a:gs>
              <a:gs pos="100000">
                <a:srgbClr val="B27D49">
                  <a:lumMod val="40000"/>
                  <a:lumOff val="60000"/>
                  <a:alpha val="0"/>
                </a:srgbClr>
              </a:gs>
            </a:gsLst>
            <a:lin ang="16200000" scaled="1"/>
          </a:gradFill>
          <a:ln w="19050">
            <a:solidFill>
              <a:srgbClr val="B27D49">
                <a:lumMod val="75000"/>
              </a:srgbClr>
            </a:solidFill>
          </a:ln>
          <a:effectLst/>
          <a:scene3d>
            <a:camera prst="orthographicFront"/>
            <a:lightRig rig="threePt" dir="t"/>
          </a:scene3d>
        </c:spPr>
        <c:dLbl>
          <c:idx val="0"/>
          <c:layout>
            <c:manualLayout>
              <c:x val="-9.6269554753309269E-3"/>
              <c:y val="-0.3344262295081967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7"/>
        <c:spPr>
          <a:gradFill>
            <a:gsLst>
              <a:gs pos="0">
                <a:srgbClr val="B27D49">
                  <a:lumMod val="75000"/>
                </a:srgbClr>
              </a:gs>
              <a:gs pos="100000">
                <a:srgbClr val="B27D49">
                  <a:lumMod val="40000"/>
                  <a:lumOff val="60000"/>
                  <a:alpha val="0"/>
                </a:srgbClr>
              </a:gs>
            </a:gsLst>
            <a:lin ang="16200000" scaled="1"/>
          </a:gradFill>
          <a:ln w="19050">
            <a:solidFill>
              <a:srgbClr val="B27D49">
                <a:lumMod val="75000"/>
              </a:srgbClr>
            </a:solidFill>
          </a:ln>
          <a:effectLst/>
          <a:scene3d>
            <a:camera prst="orthographicFront"/>
            <a:lightRig rig="threePt" dir="t"/>
          </a:scene3d>
        </c:spPr>
        <c:dLbl>
          <c:idx val="0"/>
          <c:layout>
            <c:manualLayout>
              <c:x val="3.0183581039874646E-2"/>
              <c:y val="-0.28114019018811265"/>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8"/>
        <c:spPr>
          <a:gradFill>
            <a:gsLst>
              <a:gs pos="0">
                <a:srgbClr val="B27D49">
                  <a:lumMod val="75000"/>
                </a:srgbClr>
              </a:gs>
              <a:gs pos="100000">
                <a:srgbClr val="B27D49">
                  <a:lumMod val="40000"/>
                  <a:lumOff val="60000"/>
                  <a:alpha val="0"/>
                </a:srgbClr>
              </a:gs>
            </a:gsLst>
            <a:lin ang="16200000" scaled="1"/>
          </a:gradFill>
          <a:ln w="19050">
            <a:solidFill>
              <a:srgbClr val="B27D49">
                <a:lumMod val="75000"/>
              </a:srgbClr>
            </a:solidFill>
          </a:ln>
          <a:effectLst/>
          <a:scene3d>
            <a:camera prst="orthographicFront"/>
            <a:lightRig rig="threePt" dir="t"/>
          </a:scene3d>
        </c:spPr>
        <c:dLbl>
          <c:idx val="0"/>
          <c:layout>
            <c:manualLayout>
              <c:x val="-1.68471720818291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9"/>
        <c:spPr>
          <a:gradFill>
            <a:gsLst>
              <a:gs pos="0">
                <a:srgbClr val="B27D49">
                  <a:lumMod val="75000"/>
                </a:srgbClr>
              </a:gs>
              <a:gs pos="100000">
                <a:srgbClr val="B27D49">
                  <a:lumMod val="40000"/>
                  <a:lumOff val="60000"/>
                  <a:alpha val="0"/>
                </a:srgbClr>
              </a:gs>
            </a:gsLst>
            <a:lin ang="16200000" scaled="1"/>
          </a:gradFill>
          <a:ln w="19050">
            <a:solidFill>
              <a:srgbClr val="B27D49">
                <a:lumMod val="75000"/>
              </a:srgbClr>
            </a:solidFill>
          </a:ln>
          <a:effectLst/>
          <a:scene3d>
            <a:camera prst="orthographicFront"/>
            <a:lightRig rig="threePt" dir="t"/>
          </a:scene3d>
        </c:spPr>
        <c:dLbl>
          <c:idx val="0"/>
          <c:layout>
            <c:manualLayout>
              <c:x val="-1.684717208182912E-2"/>
              <c:y val="-0.30163934426229516"/>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0"/>
        <c:spPr>
          <a:gradFill>
            <a:gsLst>
              <a:gs pos="0">
                <a:srgbClr val="B27D49">
                  <a:lumMod val="75000"/>
                </a:srgbClr>
              </a:gs>
              <a:gs pos="100000">
                <a:srgbClr val="B27D49">
                  <a:lumMod val="40000"/>
                  <a:lumOff val="60000"/>
                  <a:alpha val="0"/>
                </a:srgbClr>
              </a:gs>
            </a:gsLst>
            <a:lin ang="16200000" scaled="1"/>
          </a:gradFill>
          <a:ln w="19050">
            <a:solidFill>
              <a:srgbClr val="B27D49">
                <a:lumMod val="75000"/>
              </a:srgbClr>
            </a:solidFill>
          </a:ln>
          <a:effectLst/>
          <a:scene3d>
            <a:camera prst="orthographicFront"/>
            <a:lightRig rig="threePt" dir="t"/>
          </a:scene3d>
        </c:spPr>
        <c:dLbl>
          <c:idx val="0"/>
          <c:layout>
            <c:manualLayout>
              <c:x val="-1.684717208182912E-2"/>
              <c:y val="-0.30163934426229516"/>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1"/>
        <c:spPr>
          <a:gradFill>
            <a:gsLst>
              <a:gs pos="0">
                <a:srgbClr val="B27D49">
                  <a:lumMod val="75000"/>
                </a:srgbClr>
              </a:gs>
              <a:gs pos="100000">
                <a:srgbClr val="B27D49">
                  <a:lumMod val="40000"/>
                  <a:lumOff val="60000"/>
                  <a:alpha val="0"/>
                </a:srgbClr>
              </a:gs>
            </a:gsLst>
            <a:lin ang="16200000" scaled="1"/>
          </a:gradFill>
          <a:ln w="19050">
            <a:solidFill>
              <a:srgbClr val="B27D49">
                <a:lumMod val="75000"/>
              </a:srgbClr>
            </a:solidFill>
          </a:ln>
          <a:effectLst/>
          <a:scene3d>
            <a:camera prst="orthographicFront"/>
            <a:lightRig rig="threePt" dir="t"/>
          </a:scene3d>
        </c:spPr>
        <c:dLbl>
          <c:idx val="0"/>
          <c:layout>
            <c:manualLayout>
              <c:x val="-1.684717208182912E-2"/>
              <c:y val="-0.30163934426229511"/>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5.1978408359332443E-2"/>
          <c:y val="0.15745478822628467"/>
          <c:w val="0.94120932996582973"/>
          <c:h val="0.68057248183173091"/>
        </c:manualLayout>
      </c:layout>
      <c:areaChart>
        <c:grouping val="standard"/>
        <c:varyColors val="0"/>
        <c:ser>
          <c:idx val="0"/>
          <c:order val="0"/>
          <c:tx>
            <c:strRef>
              <c:f>Support!$HP$3</c:f>
              <c:strCache>
                <c:ptCount val="1"/>
                <c:pt idx="0">
                  <c:v>Total</c:v>
                </c:pt>
              </c:strCache>
            </c:strRef>
          </c:tx>
          <c:spPr>
            <a:gradFill>
              <a:gsLst>
                <a:gs pos="0">
                  <a:srgbClr val="B27D49">
                    <a:lumMod val="75000"/>
                  </a:srgbClr>
                </a:gs>
                <a:gs pos="100000">
                  <a:srgbClr val="B27D49">
                    <a:lumMod val="40000"/>
                    <a:lumOff val="60000"/>
                    <a:alpha val="0"/>
                  </a:srgbClr>
                </a:gs>
              </a:gsLst>
              <a:lin ang="16200000" scaled="1"/>
            </a:gradFill>
            <a:ln w="19050">
              <a:solidFill>
                <a:srgbClr val="B27D49">
                  <a:lumMod val="75000"/>
                </a:srgbClr>
              </a:solidFill>
            </a:ln>
            <a:effectLst/>
            <a:scene3d>
              <a:camera prst="orthographicFront"/>
              <a:lightRig rig="threePt" dir="t"/>
            </a:scene3d>
          </c:spPr>
          <c:dPt>
            <c:idx val="0"/>
            <c:bubble3D val="0"/>
            <c:extLst>
              <c:ext xmlns:c16="http://schemas.microsoft.com/office/drawing/2014/chart" uri="{C3380CC4-5D6E-409C-BE32-E72D297353CC}">
                <c16:uniqueId val="{00000000-8572-45D7-9389-240A3A4B6D46}"/>
              </c:ext>
            </c:extLst>
          </c:dPt>
          <c:dPt>
            <c:idx val="1"/>
            <c:bubble3D val="0"/>
            <c:extLst>
              <c:ext xmlns:c16="http://schemas.microsoft.com/office/drawing/2014/chart" uri="{C3380CC4-5D6E-409C-BE32-E72D297353CC}">
                <c16:uniqueId val="{00000001-8572-45D7-9389-240A3A4B6D46}"/>
              </c:ext>
            </c:extLst>
          </c:dPt>
          <c:dPt>
            <c:idx val="2"/>
            <c:bubble3D val="0"/>
            <c:extLst>
              <c:ext xmlns:c16="http://schemas.microsoft.com/office/drawing/2014/chart" uri="{C3380CC4-5D6E-409C-BE32-E72D297353CC}">
                <c16:uniqueId val="{00000002-8572-45D7-9389-240A3A4B6D46}"/>
              </c:ext>
            </c:extLst>
          </c:dPt>
          <c:dPt>
            <c:idx val="3"/>
            <c:bubble3D val="0"/>
            <c:extLst>
              <c:ext xmlns:c16="http://schemas.microsoft.com/office/drawing/2014/chart" uri="{C3380CC4-5D6E-409C-BE32-E72D297353CC}">
                <c16:uniqueId val="{00000003-8572-45D7-9389-240A3A4B6D46}"/>
              </c:ext>
            </c:extLst>
          </c:dPt>
          <c:dPt>
            <c:idx val="4"/>
            <c:bubble3D val="0"/>
            <c:extLst>
              <c:ext xmlns:c16="http://schemas.microsoft.com/office/drawing/2014/chart" uri="{C3380CC4-5D6E-409C-BE32-E72D297353CC}">
                <c16:uniqueId val="{00000004-8572-45D7-9389-240A3A4B6D46}"/>
              </c:ext>
            </c:extLst>
          </c:dPt>
          <c:dPt>
            <c:idx val="5"/>
            <c:bubble3D val="0"/>
            <c:extLst>
              <c:ext xmlns:c16="http://schemas.microsoft.com/office/drawing/2014/chart" uri="{C3380CC4-5D6E-409C-BE32-E72D297353CC}">
                <c16:uniqueId val="{00000005-8572-45D7-9389-240A3A4B6D46}"/>
              </c:ext>
            </c:extLst>
          </c:dPt>
          <c:dPt>
            <c:idx val="6"/>
            <c:bubble3D val="0"/>
            <c:extLst>
              <c:ext xmlns:c16="http://schemas.microsoft.com/office/drawing/2014/chart" uri="{C3380CC4-5D6E-409C-BE32-E72D297353CC}">
                <c16:uniqueId val="{00000006-8572-45D7-9389-240A3A4B6D46}"/>
              </c:ext>
            </c:extLst>
          </c:dPt>
          <c:dPt>
            <c:idx val="7"/>
            <c:bubble3D val="0"/>
            <c:extLst>
              <c:ext xmlns:c16="http://schemas.microsoft.com/office/drawing/2014/chart" uri="{C3380CC4-5D6E-409C-BE32-E72D297353CC}">
                <c16:uniqueId val="{00000007-8572-45D7-9389-240A3A4B6D46}"/>
              </c:ext>
            </c:extLst>
          </c:dPt>
          <c:dLbls>
            <c:dLbl>
              <c:idx val="0"/>
              <c:layout>
                <c:manualLayout>
                  <c:x val="-1.684717208182912E-2"/>
                  <c:y val="-0.301639344262295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72-45D7-9389-240A3A4B6D46}"/>
                </c:ext>
              </c:extLst>
            </c:dLbl>
            <c:dLbl>
              <c:idx val="1"/>
              <c:layout>
                <c:manualLayout>
                  <c:x val="-1.6847244094488189E-2"/>
                  <c:y val="-0.3016393700787401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72-45D7-9389-240A3A4B6D46}"/>
                </c:ext>
              </c:extLst>
            </c:dLbl>
            <c:dLbl>
              <c:idx val="2"/>
              <c:layout>
                <c:manualLayout>
                  <c:x val="-9.6269554753309269E-3"/>
                  <c:y val="-0.334426229508196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72-45D7-9389-240A3A4B6D46}"/>
                </c:ext>
              </c:extLst>
            </c:dLbl>
            <c:dLbl>
              <c:idx val="3"/>
              <c:layout>
                <c:manualLayout>
                  <c:x val="3.0183581039874646E-2"/>
                  <c:y val="-0.281140190188112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72-45D7-9389-240A3A4B6D46}"/>
                </c:ext>
              </c:extLst>
            </c:dLbl>
            <c:dLbl>
              <c:idx val="4"/>
              <c:layout>
                <c:manualLayout>
                  <c:x val="-1.68471720818291E-2"/>
                  <c:y val="-0.301639344262295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72-45D7-9389-240A3A4B6D46}"/>
                </c:ext>
              </c:extLst>
            </c:dLbl>
            <c:dLbl>
              <c:idx val="5"/>
              <c:layout>
                <c:manualLayout>
                  <c:x val="-1.684717208182912E-2"/>
                  <c:y val="-0.301639344262295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72-45D7-9389-240A3A4B6D46}"/>
                </c:ext>
              </c:extLst>
            </c:dLbl>
            <c:dLbl>
              <c:idx val="6"/>
              <c:layout>
                <c:manualLayout>
                  <c:x val="-1.684717208182912E-2"/>
                  <c:y val="-0.301639344262295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72-45D7-9389-240A3A4B6D46}"/>
                </c:ext>
              </c:extLst>
            </c:dLbl>
            <c:dLbl>
              <c:idx val="7"/>
              <c:layout>
                <c:manualLayout>
                  <c:x val="-1.684717208182912E-2"/>
                  <c:y val="-0.301639344262295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72-45D7-9389-240A3A4B6D46}"/>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Support!$HO$4:$HO$12</c:f>
              <c:strCache>
                <c:ptCount val="8"/>
                <c:pt idx="0">
                  <c:v>Valorant</c:v>
                </c:pt>
                <c:pt idx="1">
                  <c:v>Rocket League</c:v>
                </c:pt>
                <c:pt idx="2">
                  <c:v>Apex Legends</c:v>
                </c:pt>
                <c:pt idx="3">
                  <c:v>League of Legends</c:v>
                </c:pt>
                <c:pt idx="4">
                  <c:v>EA FC</c:v>
                </c:pt>
                <c:pt idx="5">
                  <c:v>Fortnite</c:v>
                </c:pt>
                <c:pt idx="6">
                  <c:v>Dota 2</c:v>
                </c:pt>
                <c:pt idx="7">
                  <c:v>Counter-Strike 2</c:v>
                </c:pt>
              </c:strCache>
            </c:strRef>
          </c:cat>
          <c:val>
            <c:numRef>
              <c:f>Support!$HP$4:$HP$12</c:f>
              <c:numCache>
                <c:formatCode>[&gt;=1000000]"$"0.0,,"M";[&gt;=1000]"$"0.0,"K";"$"0</c:formatCode>
                <c:ptCount val="8"/>
                <c:pt idx="0">
                  <c:v>5830259</c:v>
                </c:pt>
                <c:pt idx="1">
                  <c:v>4137736</c:v>
                </c:pt>
                <c:pt idx="2">
                  <c:v>3506800</c:v>
                </c:pt>
                <c:pt idx="3">
                  <c:v>2134845</c:v>
                </c:pt>
                <c:pt idx="4">
                  <c:v>2055063</c:v>
                </c:pt>
                <c:pt idx="5">
                  <c:v>1855687</c:v>
                </c:pt>
                <c:pt idx="6">
                  <c:v>1589484</c:v>
                </c:pt>
                <c:pt idx="7">
                  <c:v>733013</c:v>
                </c:pt>
              </c:numCache>
            </c:numRef>
          </c:val>
          <c:extLst>
            <c:ext xmlns:c16="http://schemas.microsoft.com/office/drawing/2014/chart" uri="{C3380CC4-5D6E-409C-BE32-E72D297353CC}">
              <c16:uniqueId val="{00000008-8572-45D7-9389-240A3A4B6D46}"/>
            </c:ext>
          </c:extLst>
        </c:ser>
        <c:dLbls>
          <c:showLegendKey val="0"/>
          <c:showVal val="0"/>
          <c:showCatName val="0"/>
          <c:showSerName val="0"/>
          <c:showPercent val="0"/>
          <c:showBubbleSize val="0"/>
        </c:dLbls>
        <c:axId val="2065286560"/>
        <c:axId val="2065287520"/>
      </c:areaChart>
      <c:catAx>
        <c:axId val="20652865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solidFill>
              <a:srgbClr val="816699"/>
            </a:solidFill>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2065287520"/>
        <c:crosses val="autoZero"/>
        <c:auto val="1"/>
        <c:lblAlgn val="ctr"/>
        <c:lblOffset val="100"/>
        <c:noMultiLvlLbl val="0"/>
      </c:catAx>
      <c:valAx>
        <c:axId val="2065287520"/>
        <c:scaling>
          <c:orientation val="minMax"/>
        </c:scaling>
        <c:delete val="0"/>
        <c:axPos val="l"/>
        <c:majorGridlines>
          <c:spPr>
            <a:ln w="9525" cap="flat" cmpd="sng" algn="ctr">
              <a:solidFill>
                <a:schemeClr val="tx1">
                  <a:lumMod val="15000"/>
                  <a:lumOff val="85000"/>
                </a:schemeClr>
              </a:solidFill>
              <a:round/>
            </a:ln>
            <a:effectLst/>
          </c:spPr>
        </c:majorGridlines>
        <c:numFmt formatCode="[&gt;=1000000]&quot;$&quot;0.0,,&quot;M&quot;;[&gt;=1000]&quot;$&quot;0.0,&quot;K&quot;;&quot;$&quot;0" sourceLinked="1"/>
        <c:majorTickMark val="out"/>
        <c:minorTickMark val="none"/>
        <c:tickLblPos val="nextTo"/>
        <c:spPr>
          <a:noFill/>
          <a:ln>
            <a:solidFill>
              <a:srgbClr val="816699"/>
            </a:solidFill>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2065286560"/>
        <c:crosses val="autoZero"/>
        <c:crossBetween val="midCat"/>
      </c:valAx>
      <c:spPr>
        <a:noFill/>
        <a:ln>
          <a:noFill/>
        </a:ln>
        <a:effectLst/>
      </c:spPr>
    </c:plotArea>
    <c:plotVisOnly val="1"/>
    <c:dispBlanksAs val="gap"/>
    <c:showDLblsOverMax val="0"/>
    <c:extLst/>
  </c:chart>
  <c:spPr>
    <a:noFill/>
    <a:ln w="6350"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6350" cap="flat" cmpd="sng" algn="ctr">
          <a:solidFill>
            <a:srgbClr val="A90B87"/>
          </a:solidFill>
          <a:round/>
        </a14:hiddenLine>
      </a:ext>
    </a:ex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Dashboard.xlsx]Support!Pvt24</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Total Revenue Vs Total Cost by Platform</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5"/>
            </a:solidFill>
            <a:round/>
          </a:ln>
          <a:effectLst/>
        </c:spPr>
        <c:marker>
          <c:symbol val="circle"/>
          <c:size val="6"/>
          <c:spPr>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5"/>
            </a:solidFill>
            <a:round/>
          </a:ln>
          <a:effectLst/>
        </c:spPr>
        <c:marker>
          <c:symbol val="circle"/>
          <c:size val="6"/>
          <c:spPr>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blipFill>
            <a:blip xmlns:r="http://schemas.openxmlformats.org/officeDocument/2006/relationships" r:embed="rId4"/>
            <a:stretch>
              <a:fillRect/>
            </a:stretch>
          </a:blip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chemeClr val="accent5"/>
            </a:solidFill>
            <a:round/>
          </a:ln>
          <a:effectLst/>
        </c:spPr>
        <c:marker>
          <c:symbol val="circle"/>
          <c:size val="6"/>
          <c:spPr>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Support!$HZ$3</c:f>
              <c:strCache>
                <c:ptCount val="1"/>
                <c:pt idx="0">
                  <c:v>Total Revenue</c:v>
                </c:pt>
              </c:strCache>
            </c:strRef>
          </c:tx>
          <c:spPr>
            <a:blipFill>
              <a:blip xmlns:r="http://schemas.openxmlformats.org/officeDocument/2006/relationships" r:embed="rId4"/>
              <a:stretch>
                <a:fillRect/>
              </a:stretch>
            </a:blipFill>
            <a:ln>
              <a:noFill/>
            </a:ln>
            <a:effectLst/>
          </c:spPr>
          <c:invertIfNegative val="0"/>
          <c:cat>
            <c:strRef>
              <c:f>Support!$HY$4:$HY$8</c:f>
              <c:strCache>
                <c:ptCount val="4"/>
                <c:pt idx="0">
                  <c:v>Twitch</c:v>
                </c:pt>
                <c:pt idx="1">
                  <c:v>YouTube</c:v>
                </c:pt>
                <c:pt idx="2">
                  <c:v>Multi-Platform</c:v>
                </c:pt>
                <c:pt idx="3">
                  <c:v>Kick</c:v>
                </c:pt>
              </c:strCache>
            </c:strRef>
          </c:cat>
          <c:val>
            <c:numRef>
              <c:f>Support!$HZ$4:$HZ$8</c:f>
              <c:numCache>
                <c:formatCode>[&gt;=1000000]"$"0.0,,"M";[&gt;=1000]"$"0.0,"K";"$"0</c:formatCode>
                <c:ptCount val="4"/>
                <c:pt idx="0">
                  <c:v>49752933</c:v>
                </c:pt>
                <c:pt idx="1">
                  <c:v>47997928</c:v>
                </c:pt>
                <c:pt idx="2">
                  <c:v>43311545</c:v>
                </c:pt>
                <c:pt idx="3">
                  <c:v>42743197</c:v>
                </c:pt>
              </c:numCache>
            </c:numRef>
          </c:val>
          <c:extLst>
            <c:ext xmlns:c16="http://schemas.microsoft.com/office/drawing/2014/chart" uri="{C3380CC4-5D6E-409C-BE32-E72D297353CC}">
              <c16:uniqueId val="{00000000-9727-47DB-BB4A-AEEAFE4C3DCC}"/>
            </c:ext>
          </c:extLst>
        </c:ser>
        <c:dLbls>
          <c:showLegendKey val="0"/>
          <c:showVal val="0"/>
          <c:showCatName val="0"/>
          <c:showSerName val="0"/>
          <c:showPercent val="0"/>
          <c:showBubbleSize val="0"/>
        </c:dLbls>
        <c:gapWidth val="131"/>
        <c:overlap val="-27"/>
        <c:axId val="567566112"/>
        <c:axId val="567567072"/>
      </c:barChart>
      <c:lineChart>
        <c:grouping val="standard"/>
        <c:varyColors val="0"/>
        <c:ser>
          <c:idx val="1"/>
          <c:order val="1"/>
          <c:tx>
            <c:strRef>
              <c:f>Support!$IA$3</c:f>
              <c:strCache>
                <c:ptCount val="1"/>
                <c:pt idx="0">
                  <c:v>Total Cost</c:v>
                </c:pt>
              </c:strCache>
            </c:strRef>
          </c:tx>
          <c:spPr>
            <a:ln w="28575" cap="rnd">
              <a:solidFill>
                <a:schemeClr val="accent5"/>
              </a:solidFill>
              <a:round/>
            </a:ln>
            <a:effectLst/>
          </c:spPr>
          <c:marker>
            <c:symbol val="circle"/>
            <c:size val="6"/>
            <c:spPr>
              <a:solidFill>
                <a:schemeClr val="accent5"/>
              </a:solidFill>
              <a:ln w="9525">
                <a:solidFill>
                  <a:schemeClr val="accent5"/>
                </a:solidFill>
              </a:ln>
              <a:effectLst/>
            </c:spPr>
          </c:marker>
          <c:cat>
            <c:strRef>
              <c:f>Support!$HY$4:$HY$8</c:f>
              <c:strCache>
                <c:ptCount val="4"/>
                <c:pt idx="0">
                  <c:v>Twitch</c:v>
                </c:pt>
                <c:pt idx="1">
                  <c:v>YouTube</c:v>
                </c:pt>
                <c:pt idx="2">
                  <c:v>Multi-Platform</c:v>
                </c:pt>
                <c:pt idx="3">
                  <c:v>Kick</c:v>
                </c:pt>
              </c:strCache>
            </c:strRef>
          </c:cat>
          <c:val>
            <c:numRef>
              <c:f>Support!$IA$4:$IA$8</c:f>
              <c:numCache>
                <c:formatCode>[&gt;=1000000]"$"0.0,,"M";[&gt;=1000]"$"0.0,"K";"$"0</c:formatCode>
                <c:ptCount val="4"/>
                <c:pt idx="0">
                  <c:v>44823759</c:v>
                </c:pt>
                <c:pt idx="1">
                  <c:v>42957658</c:v>
                </c:pt>
                <c:pt idx="2">
                  <c:v>36670674</c:v>
                </c:pt>
                <c:pt idx="3">
                  <c:v>37510625</c:v>
                </c:pt>
              </c:numCache>
            </c:numRef>
          </c:val>
          <c:smooth val="1"/>
          <c:extLst>
            <c:ext xmlns:c16="http://schemas.microsoft.com/office/drawing/2014/chart" uri="{C3380CC4-5D6E-409C-BE32-E72D297353CC}">
              <c16:uniqueId val="{00000001-9727-47DB-BB4A-AEEAFE4C3DCC}"/>
            </c:ext>
          </c:extLst>
        </c:ser>
        <c:dLbls>
          <c:showLegendKey val="0"/>
          <c:showVal val="0"/>
          <c:showCatName val="0"/>
          <c:showSerName val="0"/>
          <c:showPercent val="0"/>
          <c:showBubbleSize val="0"/>
        </c:dLbls>
        <c:marker val="1"/>
        <c:smooth val="0"/>
        <c:axId val="972098496"/>
        <c:axId val="972098016"/>
      </c:lineChart>
      <c:catAx>
        <c:axId val="5675661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567567072"/>
        <c:crosses val="autoZero"/>
        <c:auto val="1"/>
        <c:lblAlgn val="ctr"/>
        <c:lblOffset val="100"/>
        <c:noMultiLvlLbl val="0"/>
      </c:catAx>
      <c:valAx>
        <c:axId val="567567072"/>
        <c:scaling>
          <c:orientation val="minMax"/>
        </c:scaling>
        <c:delete val="0"/>
        <c:axPos val="l"/>
        <c:majorGridlines>
          <c:spPr>
            <a:ln w="9525" cap="flat" cmpd="sng" algn="ctr">
              <a:solidFill>
                <a:schemeClr val="tx1">
                  <a:lumMod val="15000"/>
                  <a:lumOff val="85000"/>
                </a:schemeClr>
              </a:solidFill>
              <a:round/>
            </a:ln>
            <a:effectLst/>
          </c:spPr>
        </c:majorGridlines>
        <c:numFmt formatCode="[&gt;=1000000]&quot;$&quot;0.0,,&quot;M&quot;;[&gt;=1000]&quot;$&quot;0.0,&quot;K&quot;;&quot;$&quot;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567566112"/>
        <c:crosses val="autoZero"/>
        <c:crossBetween val="between"/>
      </c:valAx>
      <c:valAx>
        <c:axId val="972098016"/>
        <c:scaling>
          <c:orientation val="minMax"/>
        </c:scaling>
        <c:delete val="0"/>
        <c:axPos val="r"/>
        <c:numFmt formatCode="[&gt;=1000000]&quot;$&quot;0.0,,&quot;M&quot;;[&gt;=1000]&quot;$&quot;0.0,&quot;K&quot;;&quot;$&quot;0"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972098496"/>
        <c:crosses val="max"/>
        <c:crossBetween val="between"/>
      </c:valAx>
      <c:catAx>
        <c:axId val="972098496"/>
        <c:scaling>
          <c:orientation val="minMax"/>
        </c:scaling>
        <c:delete val="1"/>
        <c:axPos val="b"/>
        <c:numFmt formatCode="General" sourceLinked="1"/>
        <c:majorTickMark val="out"/>
        <c:minorTickMark val="none"/>
        <c:tickLblPos val="nextTo"/>
        <c:crossAx val="97209801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legend>
    <c:plotVisOnly val="1"/>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rgbClr val="000000">
              <a:lumMod val="15000"/>
              <a:lumOff val="85000"/>
            </a:srgbClr>
          </a:solidFill>
          <a:round/>
        </a14:hiddenLine>
      </a:ext>
    </a:ex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Dashboard.xlsx]Support!Pvt7</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Profit Margin % by Game Title</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6">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flip="none" rotWithShape="1">
            <a:gsLst>
              <a:gs pos="0">
                <a:srgbClr val="92D050">
                  <a:shade val="30000"/>
                  <a:satMod val="115000"/>
                </a:srgbClr>
              </a:gs>
              <a:gs pos="50000">
                <a:srgbClr val="92D050">
                  <a:shade val="67500"/>
                  <a:satMod val="115000"/>
                </a:srgbClr>
              </a:gs>
              <a:gs pos="100000">
                <a:srgbClr val="92D050">
                  <a:shade val="100000"/>
                  <a:satMod val="115000"/>
                </a:srgb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Arial Rounded MT Bold" panose="020F070403050403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flip="none" rotWithShape="1">
            <a:gsLst>
              <a:gs pos="0">
                <a:srgbClr val="92D050">
                  <a:shade val="30000"/>
                  <a:satMod val="115000"/>
                </a:srgbClr>
              </a:gs>
              <a:gs pos="50000">
                <a:srgbClr val="92D050">
                  <a:shade val="67500"/>
                  <a:satMod val="115000"/>
                </a:srgbClr>
              </a:gs>
              <a:gs pos="100000">
                <a:srgbClr val="92D050">
                  <a:shade val="100000"/>
                  <a:satMod val="115000"/>
                </a:srgbClr>
              </a:gs>
            </a:gsLst>
            <a:lin ang="16200000" scaled="1"/>
            <a:tileRect/>
          </a:gradFill>
          <a:ln>
            <a:noFill/>
          </a:ln>
          <a:effectLst/>
        </c:spPr>
      </c:pivotFmt>
      <c:pivotFmt>
        <c:idx val="3"/>
        <c:spPr>
          <a:solidFill>
            <a:schemeClr val="accent4">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gradFill flip="none" rotWithShape="1">
            <a:gsLst>
              <a:gs pos="0">
                <a:schemeClr val="accent4">
                  <a:shade val="30000"/>
                  <a:satMod val="115000"/>
                </a:schemeClr>
              </a:gs>
              <a:gs pos="50000">
                <a:schemeClr val="accent4">
                  <a:shade val="67500"/>
                  <a:satMod val="115000"/>
                </a:schemeClr>
              </a:gs>
              <a:gs pos="100000">
                <a:schemeClr val="accent4">
                  <a:shade val="100000"/>
                  <a:satMod val="115000"/>
                </a:scheme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Arial Rounded MT Bold" panose="020F070403050403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flip="none" rotWithShape="1">
            <a:gsLst>
              <a:gs pos="0">
                <a:schemeClr val="accent4">
                  <a:shade val="30000"/>
                  <a:satMod val="115000"/>
                </a:schemeClr>
              </a:gs>
              <a:gs pos="50000">
                <a:schemeClr val="accent4">
                  <a:shade val="67500"/>
                  <a:satMod val="115000"/>
                </a:schemeClr>
              </a:gs>
              <a:gs pos="100000">
                <a:schemeClr val="accent4">
                  <a:shade val="100000"/>
                  <a:satMod val="115000"/>
                </a:schemeClr>
              </a:gs>
            </a:gsLst>
            <a:lin ang="16200000" scaled="1"/>
            <a:tileRect/>
          </a:gra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Arial Rounded MT Bold" panose="020F070403050403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4756016348396333"/>
                  <c:h val="0.22863660224290144"/>
                </c:manualLayout>
              </c15:layout>
            </c:ext>
          </c:extLst>
        </c:dLbl>
      </c:pivotFmt>
      <c:pivotFmt>
        <c:idx val="6"/>
        <c:spPr>
          <a:solidFill>
            <a:schemeClr val="accent4">
              <a:lumMod val="20000"/>
              <a:lumOff val="80000"/>
            </a:schemeClr>
          </a:solidFill>
          <a:ln>
            <a:solidFill>
              <a:schemeClr val="accent4"/>
            </a:solidFill>
          </a:ln>
          <a:effectLst/>
        </c:spPr>
      </c:pivotFmt>
      <c:pivotFmt>
        <c:idx val="7"/>
        <c:spPr>
          <a:solidFill>
            <a:schemeClr val="accent4">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4">
              <a:lumMod val="20000"/>
              <a:lumOff val="80000"/>
            </a:schemeClr>
          </a:solidFill>
          <a:ln>
            <a:solidFill>
              <a:schemeClr val="accent4"/>
            </a:solidFill>
          </a:ln>
          <a:effectLst/>
        </c:spPr>
      </c:pivotFmt>
      <c:pivotFmt>
        <c:idx val="9"/>
        <c:spPr>
          <a:gradFill flip="none" rotWithShape="1">
            <a:gsLst>
              <a:gs pos="0">
                <a:schemeClr val="accent4">
                  <a:shade val="30000"/>
                  <a:satMod val="115000"/>
                </a:schemeClr>
              </a:gs>
              <a:gs pos="50000">
                <a:schemeClr val="accent4">
                  <a:shade val="67500"/>
                  <a:satMod val="115000"/>
                </a:schemeClr>
              </a:gs>
              <a:gs pos="100000">
                <a:schemeClr val="accent4">
                  <a:shade val="100000"/>
                  <a:satMod val="115000"/>
                </a:scheme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Arial Rounded MT Bold" panose="020F070403050403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gradFill flip="none" rotWithShape="1">
            <a:gsLst>
              <a:gs pos="0">
                <a:schemeClr val="accent4">
                  <a:shade val="30000"/>
                  <a:satMod val="115000"/>
                </a:schemeClr>
              </a:gs>
              <a:gs pos="50000">
                <a:schemeClr val="accent4">
                  <a:shade val="67500"/>
                  <a:satMod val="115000"/>
                </a:schemeClr>
              </a:gs>
              <a:gs pos="100000">
                <a:schemeClr val="accent4">
                  <a:shade val="100000"/>
                  <a:satMod val="115000"/>
                </a:schemeClr>
              </a:gs>
            </a:gsLst>
            <a:lin ang="16200000" scaled="1"/>
            <a:tileRect/>
          </a:gra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Arial Rounded MT Bold" panose="020F070403050403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4756016348396333"/>
                  <c:h val="0.22863660224290144"/>
                </c:manualLayout>
              </c15:layout>
            </c:ext>
          </c:extLst>
        </c:dLbl>
      </c:pivotFmt>
      <c:pivotFmt>
        <c:idx val="11"/>
        <c:spPr>
          <a:solidFill>
            <a:schemeClr val="accent4">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4">
              <a:lumMod val="20000"/>
              <a:lumOff val="80000"/>
            </a:schemeClr>
          </a:solidFill>
          <a:ln>
            <a:solidFill>
              <a:schemeClr val="accent4"/>
            </a:solidFill>
          </a:ln>
          <a:effectLst/>
        </c:spPr>
      </c:pivotFmt>
      <c:pivotFmt>
        <c:idx val="13"/>
        <c:spPr>
          <a:gradFill flip="none" rotWithShape="1">
            <a:gsLst>
              <a:gs pos="0">
                <a:schemeClr val="accent4">
                  <a:shade val="30000"/>
                  <a:satMod val="115000"/>
                </a:schemeClr>
              </a:gs>
              <a:gs pos="50000">
                <a:schemeClr val="accent4">
                  <a:shade val="67500"/>
                  <a:satMod val="115000"/>
                </a:schemeClr>
              </a:gs>
              <a:gs pos="100000">
                <a:schemeClr val="accent4">
                  <a:shade val="100000"/>
                  <a:satMod val="115000"/>
                </a:scheme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Arial Rounded MT Bold" panose="020F070403050403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4"/>
        <c:spPr>
          <a:gradFill flip="none" rotWithShape="1">
            <a:gsLst>
              <a:gs pos="0">
                <a:schemeClr val="accent4">
                  <a:shade val="30000"/>
                  <a:satMod val="115000"/>
                </a:schemeClr>
              </a:gs>
              <a:gs pos="50000">
                <a:schemeClr val="accent4">
                  <a:shade val="67500"/>
                  <a:satMod val="115000"/>
                </a:schemeClr>
              </a:gs>
              <a:gs pos="100000">
                <a:schemeClr val="accent4">
                  <a:shade val="100000"/>
                  <a:satMod val="115000"/>
                </a:schemeClr>
              </a:gs>
            </a:gsLst>
            <a:lin ang="16200000" scaled="1"/>
            <a:tileRect/>
          </a:gra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Arial Rounded MT Bold" panose="020F070403050403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4756016348396333"/>
                  <c:h val="0.22863660224290144"/>
                </c:manualLayout>
              </c15:layout>
            </c:ext>
          </c:extLst>
        </c:dLbl>
      </c:pivotFmt>
      <c:pivotFmt>
        <c:idx val="15"/>
        <c:spPr>
          <a:solidFill>
            <a:schemeClr val="accent4">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4">
              <a:lumMod val="20000"/>
              <a:lumOff val="80000"/>
            </a:schemeClr>
          </a:solidFill>
          <a:ln>
            <a:solidFill>
              <a:schemeClr val="accent4"/>
            </a:solidFill>
          </a:ln>
          <a:effectLst/>
        </c:spPr>
      </c:pivotFmt>
      <c:pivotFmt>
        <c:idx val="17"/>
        <c:spPr>
          <a:gradFill flip="none" rotWithShape="1">
            <a:gsLst>
              <a:gs pos="0">
                <a:schemeClr val="accent4">
                  <a:shade val="30000"/>
                  <a:satMod val="115000"/>
                </a:schemeClr>
              </a:gs>
              <a:gs pos="50000">
                <a:schemeClr val="accent4">
                  <a:shade val="67500"/>
                  <a:satMod val="115000"/>
                </a:schemeClr>
              </a:gs>
              <a:gs pos="100000">
                <a:schemeClr val="accent4">
                  <a:shade val="100000"/>
                  <a:satMod val="115000"/>
                </a:scheme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Arial Rounded MT Bold" panose="020F070403050403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8"/>
        <c:spPr>
          <a:gradFill flip="none" rotWithShape="1">
            <a:gsLst>
              <a:gs pos="0">
                <a:schemeClr val="accent4">
                  <a:shade val="30000"/>
                  <a:satMod val="115000"/>
                </a:schemeClr>
              </a:gs>
              <a:gs pos="50000">
                <a:schemeClr val="accent4">
                  <a:shade val="67500"/>
                  <a:satMod val="115000"/>
                </a:schemeClr>
              </a:gs>
              <a:gs pos="100000">
                <a:schemeClr val="accent4">
                  <a:shade val="100000"/>
                  <a:satMod val="115000"/>
                </a:schemeClr>
              </a:gs>
            </a:gsLst>
            <a:lin ang="16200000" scaled="1"/>
            <a:tileRect/>
          </a:gra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solidFill>
                  <a:latin typeface="Arial Rounded MT Bold" panose="020F07040305040302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4756016348396333"/>
                  <c:h val="0.22863660224290144"/>
                </c:manualLayout>
              </c15:layout>
            </c:ext>
          </c:extLst>
        </c:dLbl>
      </c:pivotFmt>
      <c:pivotFmt>
        <c:idx val="19"/>
        <c:spPr>
          <a:solidFill>
            <a:schemeClr val="accent4">
              <a:lumMod val="20000"/>
              <a:lumOff val="80000"/>
            </a:schemeClr>
          </a:solidFill>
          <a:ln w="6350">
            <a:solidFill>
              <a:srgbClr val="00B0F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4">
              <a:lumMod val="20000"/>
              <a:lumOff val="80000"/>
            </a:schemeClr>
          </a:solidFill>
          <a:ln w="6350">
            <a:solidFill>
              <a:srgbClr val="00B0F0"/>
            </a:solidFill>
          </a:ln>
          <a:effectLst/>
        </c:spPr>
      </c:pivotFmt>
      <c:pivotFmt>
        <c:idx val="21"/>
        <c:spPr>
          <a:gradFill flip="none" rotWithShape="1">
            <a:gsLst>
              <a:gs pos="0">
                <a:schemeClr val="accent4">
                  <a:shade val="30000"/>
                  <a:satMod val="115000"/>
                </a:schemeClr>
              </a:gs>
              <a:gs pos="50000">
                <a:schemeClr val="accent4">
                  <a:shade val="67500"/>
                  <a:satMod val="115000"/>
                </a:schemeClr>
              </a:gs>
              <a:gs pos="100000">
                <a:schemeClr val="accent4">
                  <a:shade val="100000"/>
                  <a:satMod val="115000"/>
                </a:scheme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2"/>
        <c:spPr>
          <a:gradFill flip="none" rotWithShape="1">
            <a:gsLst>
              <a:gs pos="0">
                <a:schemeClr val="accent4">
                  <a:shade val="30000"/>
                  <a:satMod val="115000"/>
                </a:schemeClr>
              </a:gs>
              <a:gs pos="50000">
                <a:schemeClr val="accent4">
                  <a:shade val="67500"/>
                  <a:satMod val="115000"/>
                </a:schemeClr>
              </a:gs>
              <a:gs pos="100000">
                <a:schemeClr val="accent4">
                  <a:shade val="100000"/>
                  <a:satMod val="115000"/>
                </a:schemeClr>
              </a:gs>
            </a:gsLst>
            <a:lin ang="16200000" scaled="1"/>
            <a:tileRect/>
          </a:gradFill>
          <a:ln>
            <a:noFill/>
          </a:ln>
          <a:effectLst/>
        </c:spPr>
        <c:dLbl>
          <c:idx val="0"/>
          <c:layout>
            <c:manualLayout>
              <c:x val="-1.5208034049248337E-2"/>
              <c:y val="-1.0785328124223848E-16"/>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10166114201805558"/>
                  <c:h val="0.22863646554615311"/>
                </c:manualLayout>
              </c15:layout>
            </c:ext>
          </c:extLst>
        </c:dLbl>
      </c:pivotFmt>
      <c:pivotFmt>
        <c:idx val="23"/>
        <c:spPr>
          <a:gradFill flip="none" rotWithShape="1">
            <a:gsLst>
              <a:gs pos="0">
                <a:schemeClr val="accent4">
                  <a:shade val="30000"/>
                  <a:satMod val="115000"/>
                </a:schemeClr>
              </a:gs>
              <a:gs pos="50000">
                <a:schemeClr val="accent4">
                  <a:shade val="67500"/>
                  <a:satMod val="115000"/>
                </a:schemeClr>
              </a:gs>
              <a:gs pos="100000">
                <a:schemeClr val="accent4">
                  <a:shade val="100000"/>
                  <a:satMod val="115000"/>
                </a:schemeClr>
              </a:gs>
            </a:gsLst>
            <a:lin ang="16200000" scaled="1"/>
            <a:tileRect/>
          </a:gra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4"/>
        <c:spPr>
          <a:solidFill>
            <a:schemeClr val="accent4">
              <a:lumMod val="20000"/>
              <a:lumOff val="80000"/>
            </a:schemeClr>
          </a:solidFill>
          <a:ln w="6350">
            <a:solidFill>
              <a:srgbClr val="00B0F0"/>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4">
              <a:lumMod val="20000"/>
              <a:lumOff val="80000"/>
            </a:schemeClr>
          </a:solidFill>
          <a:ln w="6350">
            <a:solidFill>
              <a:srgbClr val="00B0F0"/>
            </a:solidFill>
          </a:ln>
          <a:effectLst/>
        </c:spPr>
      </c:pivotFmt>
      <c:pivotFmt>
        <c:idx val="26"/>
        <c:spPr>
          <a:gradFill flip="none" rotWithShape="1">
            <a:gsLst>
              <a:gs pos="0">
                <a:schemeClr val="accent4">
                  <a:shade val="30000"/>
                  <a:satMod val="115000"/>
                </a:schemeClr>
              </a:gs>
              <a:gs pos="50000">
                <a:schemeClr val="accent4">
                  <a:shade val="67500"/>
                  <a:satMod val="115000"/>
                </a:schemeClr>
              </a:gs>
              <a:gs pos="100000">
                <a:schemeClr val="accent4">
                  <a:shade val="100000"/>
                  <a:satMod val="115000"/>
                </a:scheme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7"/>
        <c:spPr>
          <a:gradFill flip="none" rotWithShape="1">
            <a:gsLst>
              <a:gs pos="0">
                <a:schemeClr val="accent4">
                  <a:shade val="30000"/>
                  <a:satMod val="115000"/>
                </a:schemeClr>
              </a:gs>
              <a:gs pos="50000">
                <a:schemeClr val="accent4">
                  <a:shade val="67500"/>
                  <a:satMod val="115000"/>
                </a:schemeClr>
              </a:gs>
              <a:gs pos="100000">
                <a:schemeClr val="accent4">
                  <a:shade val="100000"/>
                  <a:satMod val="115000"/>
                </a:schemeClr>
              </a:gs>
            </a:gsLst>
            <a:lin ang="16200000" scaled="1"/>
            <a:tileRect/>
          </a:gradFill>
          <a:ln>
            <a:noFill/>
          </a:ln>
          <a:effectLst/>
        </c:spPr>
      </c:pivotFmt>
      <c:pivotFmt>
        <c:idx val="28"/>
        <c:spPr>
          <a:solidFill>
            <a:srgbClr val="B27D49">
              <a:lumMod val="20000"/>
              <a:lumOff val="80000"/>
            </a:srgbClr>
          </a:solidFill>
          <a:ln w="6350">
            <a:solidFill>
              <a:srgbClr val="B27D49">
                <a:lumMod val="75000"/>
              </a:srgb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rgbClr val="B27D49">
              <a:lumMod val="20000"/>
              <a:lumOff val="80000"/>
            </a:srgbClr>
          </a:solidFill>
          <a:ln w="6350">
            <a:solidFill>
              <a:srgbClr val="B27D49">
                <a:lumMod val="75000"/>
              </a:srgbClr>
            </a:solidFill>
          </a:ln>
          <a:effectLst/>
        </c:spPr>
      </c:pivotFmt>
      <c:pivotFmt>
        <c:idx val="30"/>
        <c:spPr>
          <a:gradFill flip="none" rotWithShape="1">
            <a:gsLst>
              <a:gs pos="0">
                <a:srgbClr val="B27D49">
                  <a:lumMod val="75000"/>
                  <a:shade val="30000"/>
                  <a:satMod val="115000"/>
                </a:srgbClr>
              </a:gs>
              <a:gs pos="50000">
                <a:srgbClr val="B27D49">
                  <a:lumMod val="75000"/>
                  <a:shade val="67500"/>
                  <a:satMod val="115000"/>
                </a:srgbClr>
              </a:gs>
              <a:gs pos="100000">
                <a:srgbClr val="B27D49">
                  <a:lumMod val="75000"/>
                  <a:shade val="100000"/>
                  <a:satMod val="115000"/>
                </a:srgb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1"/>
        <c:spPr>
          <a:gradFill flip="none" rotWithShape="1">
            <a:gsLst>
              <a:gs pos="0">
                <a:srgbClr val="B27D49">
                  <a:lumMod val="75000"/>
                  <a:shade val="30000"/>
                  <a:satMod val="115000"/>
                </a:srgbClr>
              </a:gs>
              <a:gs pos="50000">
                <a:srgbClr val="B27D49">
                  <a:lumMod val="75000"/>
                  <a:shade val="67500"/>
                  <a:satMod val="115000"/>
                </a:srgbClr>
              </a:gs>
              <a:gs pos="100000">
                <a:srgbClr val="B27D49">
                  <a:lumMod val="75000"/>
                  <a:shade val="100000"/>
                  <a:satMod val="115000"/>
                </a:srgbClr>
              </a:gs>
            </a:gsLst>
            <a:lin ang="16200000" scaled="1"/>
            <a:tileRect/>
          </a:gradFill>
          <a:ln>
            <a:noFill/>
          </a:ln>
          <a:effectLst/>
        </c:spPr>
      </c:pivotFmt>
    </c:pivotFmts>
    <c:plotArea>
      <c:layout/>
      <c:barChart>
        <c:barDir val="col"/>
        <c:grouping val="clustered"/>
        <c:varyColors val="0"/>
        <c:ser>
          <c:idx val="0"/>
          <c:order val="0"/>
          <c:tx>
            <c:strRef>
              <c:f>Support!$BL$3</c:f>
              <c:strCache>
                <c:ptCount val="1"/>
                <c:pt idx="0">
                  <c:v> Max_Value</c:v>
                </c:pt>
              </c:strCache>
            </c:strRef>
          </c:tx>
          <c:spPr>
            <a:solidFill>
              <a:srgbClr val="B27D49">
                <a:lumMod val="20000"/>
                <a:lumOff val="80000"/>
              </a:srgbClr>
            </a:solidFill>
            <a:ln w="6350">
              <a:solidFill>
                <a:srgbClr val="B27D49">
                  <a:lumMod val="75000"/>
                </a:srgbClr>
              </a:solidFill>
            </a:ln>
            <a:effectLst/>
          </c:spPr>
          <c:invertIfNegative val="0"/>
          <c:dPt>
            <c:idx val="0"/>
            <c:invertIfNegative val="0"/>
            <c:bubble3D val="0"/>
            <c:spPr>
              <a:solidFill>
                <a:srgbClr val="B27D49">
                  <a:lumMod val="20000"/>
                  <a:lumOff val="80000"/>
                </a:srgbClr>
              </a:solidFill>
              <a:ln w="6350">
                <a:solidFill>
                  <a:srgbClr val="B27D49">
                    <a:lumMod val="75000"/>
                  </a:srgbClr>
                </a:solidFill>
              </a:ln>
              <a:effectLst/>
            </c:spPr>
            <c:extLst>
              <c:ext xmlns:c16="http://schemas.microsoft.com/office/drawing/2014/chart" uri="{C3380CC4-5D6E-409C-BE32-E72D297353CC}">
                <c16:uniqueId val="{00000001-F80B-4705-B72B-9E557FDC7C13}"/>
              </c:ext>
            </c:extLst>
          </c:dPt>
          <c:cat>
            <c:strRef>
              <c:f>Support!$BK$4:$BK$9</c:f>
              <c:strCache>
                <c:ptCount val="5"/>
                <c:pt idx="0">
                  <c:v>Valorant</c:v>
                </c:pt>
                <c:pt idx="1">
                  <c:v>Rocket League</c:v>
                </c:pt>
                <c:pt idx="2">
                  <c:v>Apex Legends</c:v>
                </c:pt>
                <c:pt idx="3">
                  <c:v>League of Legends</c:v>
                </c:pt>
                <c:pt idx="4">
                  <c:v>Fortnite</c:v>
                </c:pt>
              </c:strCache>
            </c:strRef>
          </c:cat>
          <c:val>
            <c:numRef>
              <c:f>Support!$BL$4:$BL$9</c:f>
              <c:numCache>
                <c:formatCode>0%</c:formatCode>
                <c:ptCount val="5"/>
                <c:pt idx="0">
                  <c:v>1</c:v>
                </c:pt>
                <c:pt idx="1">
                  <c:v>1</c:v>
                </c:pt>
                <c:pt idx="2">
                  <c:v>1</c:v>
                </c:pt>
                <c:pt idx="3">
                  <c:v>1</c:v>
                </c:pt>
                <c:pt idx="4">
                  <c:v>1</c:v>
                </c:pt>
              </c:numCache>
            </c:numRef>
          </c:val>
          <c:extLst>
            <c:ext xmlns:c16="http://schemas.microsoft.com/office/drawing/2014/chart" uri="{C3380CC4-5D6E-409C-BE32-E72D297353CC}">
              <c16:uniqueId val="{00000002-F80B-4705-B72B-9E557FDC7C13}"/>
            </c:ext>
          </c:extLst>
        </c:ser>
        <c:ser>
          <c:idx val="1"/>
          <c:order val="1"/>
          <c:tx>
            <c:strRef>
              <c:f>Support!$BM$3</c:f>
              <c:strCache>
                <c:ptCount val="1"/>
                <c:pt idx="0">
                  <c:v>Profit Margin %</c:v>
                </c:pt>
              </c:strCache>
            </c:strRef>
          </c:tx>
          <c:spPr>
            <a:gradFill flip="none" rotWithShape="1">
              <a:gsLst>
                <a:gs pos="0">
                  <a:srgbClr val="B27D49">
                    <a:lumMod val="75000"/>
                    <a:shade val="30000"/>
                    <a:satMod val="115000"/>
                  </a:srgbClr>
                </a:gs>
                <a:gs pos="50000">
                  <a:srgbClr val="B27D49">
                    <a:lumMod val="75000"/>
                    <a:shade val="67500"/>
                    <a:satMod val="115000"/>
                  </a:srgbClr>
                </a:gs>
                <a:gs pos="100000">
                  <a:srgbClr val="B27D49">
                    <a:lumMod val="75000"/>
                    <a:shade val="100000"/>
                    <a:satMod val="115000"/>
                  </a:srgbClr>
                </a:gs>
              </a:gsLst>
              <a:lin ang="16200000" scaled="1"/>
              <a:tileRect/>
            </a:gradFill>
            <a:ln>
              <a:noFill/>
            </a:ln>
            <a:effectLst/>
          </c:spPr>
          <c:invertIfNegative val="0"/>
          <c:dPt>
            <c:idx val="0"/>
            <c:invertIfNegative val="0"/>
            <c:bubble3D val="0"/>
            <c:spPr>
              <a:gradFill flip="none" rotWithShape="1">
                <a:gsLst>
                  <a:gs pos="0">
                    <a:srgbClr val="B27D49">
                      <a:lumMod val="75000"/>
                      <a:shade val="30000"/>
                      <a:satMod val="115000"/>
                    </a:srgbClr>
                  </a:gs>
                  <a:gs pos="50000">
                    <a:srgbClr val="B27D49">
                      <a:lumMod val="75000"/>
                      <a:shade val="67500"/>
                      <a:satMod val="115000"/>
                    </a:srgbClr>
                  </a:gs>
                  <a:gs pos="100000">
                    <a:srgbClr val="B27D49">
                      <a:lumMod val="75000"/>
                      <a:shade val="100000"/>
                      <a:satMod val="115000"/>
                    </a:srgbClr>
                  </a:gs>
                </a:gsLst>
                <a:lin ang="16200000" scaled="1"/>
                <a:tileRect/>
              </a:gradFill>
              <a:ln>
                <a:noFill/>
              </a:ln>
              <a:effectLst/>
            </c:spPr>
            <c:extLst>
              <c:ext xmlns:c16="http://schemas.microsoft.com/office/drawing/2014/chart" uri="{C3380CC4-5D6E-409C-BE32-E72D297353CC}">
                <c16:uniqueId val="{00000004-F80B-4705-B72B-9E557FDC7C13}"/>
              </c:ext>
            </c:extLst>
          </c:dPt>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Support!$BK$4:$BK$9</c:f>
              <c:strCache>
                <c:ptCount val="5"/>
                <c:pt idx="0">
                  <c:v>Valorant</c:v>
                </c:pt>
                <c:pt idx="1">
                  <c:v>Rocket League</c:v>
                </c:pt>
                <c:pt idx="2">
                  <c:v>Apex Legends</c:v>
                </c:pt>
                <c:pt idx="3">
                  <c:v>League of Legends</c:v>
                </c:pt>
                <c:pt idx="4">
                  <c:v>Fortnite</c:v>
                </c:pt>
              </c:strCache>
            </c:strRef>
          </c:cat>
          <c:val>
            <c:numRef>
              <c:f>Support!$BM$4:$BM$9</c:f>
              <c:numCache>
                <c:formatCode>0.0%</c:formatCode>
                <c:ptCount val="5"/>
                <c:pt idx="0">
                  <c:v>0.2212658539144764</c:v>
                </c:pt>
                <c:pt idx="1">
                  <c:v>0.15896182164198522</c:v>
                </c:pt>
                <c:pt idx="2">
                  <c:v>0.14669461288003632</c:v>
                </c:pt>
                <c:pt idx="3">
                  <c:v>0.10954480597539235</c:v>
                </c:pt>
                <c:pt idx="4">
                  <c:v>8.8785644346340592E-2</c:v>
                </c:pt>
              </c:numCache>
            </c:numRef>
          </c:val>
          <c:extLst>
            <c:ext xmlns:c16="http://schemas.microsoft.com/office/drawing/2014/chart" uri="{C3380CC4-5D6E-409C-BE32-E72D297353CC}">
              <c16:uniqueId val="{00000005-F80B-4705-B72B-9E557FDC7C13}"/>
            </c:ext>
          </c:extLst>
        </c:ser>
        <c:dLbls>
          <c:showLegendKey val="0"/>
          <c:showVal val="0"/>
          <c:showCatName val="0"/>
          <c:showSerName val="0"/>
          <c:showPercent val="0"/>
          <c:showBubbleSize val="0"/>
        </c:dLbls>
        <c:gapWidth val="20"/>
        <c:overlap val="100"/>
        <c:axId val="1790232400"/>
        <c:axId val="1790234800"/>
      </c:barChart>
      <c:catAx>
        <c:axId val="1790232400"/>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1790234800"/>
        <c:crosses val="autoZero"/>
        <c:auto val="1"/>
        <c:lblAlgn val="ctr"/>
        <c:lblOffset val="100"/>
        <c:noMultiLvlLbl val="0"/>
      </c:catAx>
      <c:valAx>
        <c:axId val="1790234800"/>
        <c:scaling>
          <c:orientation val="minMax"/>
          <c:max val="1"/>
        </c:scaling>
        <c:delete val="1"/>
        <c:axPos val="l"/>
        <c:numFmt formatCode="0%" sourceLinked="1"/>
        <c:majorTickMark val="out"/>
        <c:minorTickMark val="none"/>
        <c:tickLblPos val="nextTo"/>
        <c:crossAx val="1790232400"/>
        <c:crosses val="autoZero"/>
        <c:crossBetween val="between"/>
      </c:valAx>
      <c:spPr>
        <a:noFill/>
        <a:ln>
          <a:noFill/>
        </a:ln>
        <a:effectLst/>
      </c:spPr>
    </c:plotArea>
    <c:plotVisOnly val="1"/>
    <c:dispBlanksAs val="gap"/>
    <c:showDLblsOverMax val="0"/>
    <c:extLst/>
  </c:chart>
  <c:spPr>
    <a:noFill/>
    <a:ln w="6350"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Dashboard.xlsx]Support!Pvt8</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Net Profit by Region</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
        <c:spPr>
          <a:solidFill>
            <a:schemeClr val="accent1"/>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
        <c:spPr>
          <a:solidFill>
            <a:srgbClr val="D57BFF"/>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
        <c:spPr>
          <a:solidFill>
            <a:srgbClr val="D57BFF"/>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
        <c:spPr>
          <a:gradFill flip="none" rotWithShape="1">
            <a:gsLst>
              <a:gs pos="0">
                <a:srgbClr val="92D050">
                  <a:shade val="30000"/>
                  <a:satMod val="115000"/>
                </a:srgbClr>
              </a:gs>
              <a:gs pos="50000">
                <a:srgbClr val="92D050">
                  <a:shade val="67500"/>
                  <a:satMod val="115000"/>
                </a:srgbClr>
              </a:gs>
              <a:gs pos="100000">
                <a:srgbClr val="92D050">
                  <a:shade val="100000"/>
                  <a:satMod val="115000"/>
                </a:srgb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81669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gradFill flip="none" rotWithShape="1">
            <a:gsLst>
              <a:gs pos="0">
                <a:srgbClr val="9F80B3">
                  <a:shade val="30000"/>
                  <a:satMod val="115000"/>
                </a:srgbClr>
              </a:gs>
              <a:gs pos="50000">
                <a:srgbClr val="9F80B3">
                  <a:shade val="67500"/>
                  <a:satMod val="115000"/>
                </a:srgbClr>
              </a:gs>
              <a:gs pos="100000">
                <a:srgbClr val="9F80B3">
                  <a:shade val="100000"/>
                  <a:satMod val="115000"/>
                </a:srgbClr>
              </a:gs>
            </a:gsLst>
            <a:lin ang="16200000" scaled="1"/>
            <a:tileRect/>
          </a:gradFill>
          <a:ln>
            <a:noFill/>
          </a:ln>
          <a:effectLst/>
          <a:scene3d>
            <a:camera prst="orthographicFront"/>
            <a:lightRig rig="threePt" dir="t"/>
          </a:scene3d>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gradFill flip="none" rotWithShape="1">
            <a:gsLst>
              <a:gs pos="0">
                <a:srgbClr val="9F80B3">
                  <a:shade val="30000"/>
                  <a:satMod val="115000"/>
                </a:srgbClr>
              </a:gs>
              <a:gs pos="50000">
                <a:srgbClr val="9F80B3">
                  <a:shade val="67500"/>
                  <a:satMod val="115000"/>
                </a:srgbClr>
              </a:gs>
              <a:gs pos="100000">
                <a:srgbClr val="9F80B3">
                  <a:shade val="100000"/>
                  <a:satMod val="115000"/>
                </a:srgbClr>
              </a:gs>
            </a:gsLst>
            <a:lin ang="16200000" scaled="1"/>
            <a:tileRect/>
          </a:gradFill>
          <a:ln>
            <a:noFill/>
          </a:ln>
          <a:effectLst/>
          <a:scene3d>
            <a:camera prst="orthographicFront"/>
            <a:lightRig rig="threePt" dir="t"/>
          </a:scene3d>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blipFill>
            <a:blip xmlns:r="http://schemas.openxmlformats.org/officeDocument/2006/relationships" r:embed="rId4"/>
            <a:stretch>
              <a:fillRect/>
            </a:stretch>
          </a:blipFill>
          <a:ln>
            <a:noFill/>
          </a:ln>
          <a:effectLst/>
          <a:scene3d>
            <a:camera prst="orthographicFront"/>
            <a:lightRig rig="threePt" dir="t"/>
          </a:scene3d>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34568567806492106"/>
          <c:y val="0.10086882055056554"/>
          <c:w val="0.63234878289474927"/>
          <c:h val="0.8800090114420126"/>
        </c:manualLayout>
      </c:layout>
      <c:barChart>
        <c:barDir val="bar"/>
        <c:grouping val="clustered"/>
        <c:varyColors val="0"/>
        <c:ser>
          <c:idx val="0"/>
          <c:order val="0"/>
          <c:tx>
            <c:strRef>
              <c:f>Support!$BV$3</c:f>
              <c:strCache>
                <c:ptCount val="1"/>
                <c:pt idx="0">
                  <c:v>Total</c:v>
                </c:pt>
              </c:strCache>
            </c:strRef>
          </c:tx>
          <c:spPr>
            <a:blipFill>
              <a:blip xmlns:r="http://schemas.openxmlformats.org/officeDocument/2006/relationships" r:embed="rId4"/>
              <a:stretch>
                <a:fillRect/>
              </a:stretch>
            </a:blipFill>
            <a:ln>
              <a:noFill/>
            </a:ln>
            <a:effectLst/>
            <a:scene3d>
              <a:camera prst="orthographicFront"/>
              <a:lightRig rig="threePt" dir="t"/>
            </a:scene3d>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Support!$BU$4:$BU$10</c:f>
              <c:strCache>
                <c:ptCount val="6"/>
                <c:pt idx="0">
                  <c:v>Asia Pacific</c:v>
                </c:pt>
                <c:pt idx="1">
                  <c:v>Middle East</c:v>
                </c:pt>
                <c:pt idx="2">
                  <c:v>North America</c:v>
                </c:pt>
                <c:pt idx="3">
                  <c:v>Latin America</c:v>
                </c:pt>
                <c:pt idx="4">
                  <c:v>Oceania</c:v>
                </c:pt>
                <c:pt idx="5">
                  <c:v>Europe</c:v>
                </c:pt>
              </c:strCache>
            </c:strRef>
          </c:cat>
          <c:val>
            <c:numRef>
              <c:f>Support!$BV$4:$BV$10</c:f>
              <c:numCache>
                <c:formatCode>[&gt;=1000000]"$"0.0,,"M";[&gt;=1000]"$"0.0,"K";"$"0</c:formatCode>
                <c:ptCount val="6"/>
                <c:pt idx="0">
                  <c:v>6668906</c:v>
                </c:pt>
                <c:pt idx="1">
                  <c:v>4875359</c:v>
                </c:pt>
                <c:pt idx="2">
                  <c:v>3748645</c:v>
                </c:pt>
                <c:pt idx="3">
                  <c:v>3716414</c:v>
                </c:pt>
                <c:pt idx="4">
                  <c:v>2030002</c:v>
                </c:pt>
                <c:pt idx="5">
                  <c:v>803561</c:v>
                </c:pt>
              </c:numCache>
            </c:numRef>
          </c:val>
          <c:extLst>
            <c:ext xmlns:c16="http://schemas.microsoft.com/office/drawing/2014/chart" uri="{C3380CC4-5D6E-409C-BE32-E72D297353CC}">
              <c16:uniqueId val="{00000000-984A-48D3-82F2-B99BCCA1BEA3}"/>
            </c:ext>
          </c:extLst>
        </c:ser>
        <c:dLbls>
          <c:showLegendKey val="0"/>
          <c:showVal val="1"/>
          <c:showCatName val="0"/>
          <c:showSerName val="0"/>
          <c:showPercent val="0"/>
          <c:showBubbleSize val="0"/>
        </c:dLbls>
        <c:gapWidth val="60"/>
        <c:axId val="1282050975"/>
        <c:axId val="1282060095"/>
      </c:barChart>
      <c:catAx>
        <c:axId val="1282050975"/>
        <c:scaling>
          <c:orientation val="minMax"/>
        </c:scaling>
        <c:delete val="0"/>
        <c:axPos val="l"/>
        <c:numFmt formatCode="General" sourceLinked="1"/>
        <c:majorTickMark val="none"/>
        <c:minorTickMark val="none"/>
        <c:tickLblPos val="nextTo"/>
        <c:spPr>
          <a:noFill/>
          <a:ln w="12700" cap="flat" cmpd="sng" algn="ctr">
            <a:solidFill>
              <a:srgbClr val="B27D49">
                <a:lumMod val="75000"/>
              </a:srgbClr>
            </a:solidFill>
            <a:prstDash val="solid"/>
            <a:miter lim="800000"/>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1282060095"/>
        <c:crosses val="autoZero"/>
        <c:auto val="1"/>
        <c:lblAlgn val="ctr"/>
        <c:lblOffset val="100"/>
        <c:noMultiLvlLbl val="0"/>
      </c:catAx>
      <c:valAx>
        <c:axId val="1282060095"/>
        <c:scaling>
          <c:orientation val="minMax"/>
        </c:scaling>
        <c:delete val="1"/>
        <c:axPos val="b"/>
        <c:numFmt formatCode="[&gt;=1000000]&quot;$&quot;0.0,,&quot;M&quot;;[&gt;=1000]&quot;$&quot;0.0,&quot;K&quot;;&quot;$&quot;0" sourceLinked="1"/>
        <c:majorTickMark val="none"/>
        <c:minorTickMark val="none"/>
        <c:tickLblPos val="nextTo"/>
        <c:crossAx val="1282050975"/>
        <c:crosses val="autoZero"/>
        <c:crossBetween val="between"/>
      </c:valAx>
      <c:spPr>
        <a:noFill/>
        <a:ln>
          <a:noFill/>
        </a:ln>
        <a:effectLst/>
      </c:spPr>
    </c:plotArea>
    <c:plotVisOnly val="1"/>
    <c:dispBlanksAs val="gap"/>
    <c:showDLblsOverMax val="0"/>
    <c:extLst/>
  </c:chart>
  <c:spPr>
    <a:noFill/>
    <a:ln w="6350"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6350" cap="flat" cmpd="sng" algn="ctr">
          <a:solidFill>
            <a:srgbClr val="A90B87"/>
          </a:solidFill>
          <a:round/>
        </a14:hiddenLine>
      </a:ext>
    </a:ex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Dashboard.xlsx]Support!Pvt9</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Total Revenue Vs Total Cost by Tournament</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5"/>
            </a:solidFill>
            <a:round/>
          </a:ln>
          <a:effectLst/>
        </c:spPr>
        <c:marker>
          <c:symbol val="circle"/>
          <c:size val="6"/>
          <c:spPr>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5"/>
            </a:solidFill>
            <a:round/>
          </a:ln>
          <a:effectLst/>
        </c:spPr>
        <c:marker>
          <c:symbol val="circle"/>
          <c:size val="6"/>
          <c:spPr>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blipFill>
            <a:blip xmlns:r="http://schemas.openxmlformats.org/officeDocument/2006/relationships" r:embed="rId4"/>
            <a:stretch>
              <a:fillRect/>
            </a:stretch>
          </a:blip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chemeClr val="accent5"/>
            </a:solidFill>
            <a:round/>
          </a:ln>
          <a:effectLst/>
        </c:spPr>
        <c:marker>
          <c:symbol val="circle"/>
          <c:size val="6"/>
          <c:spPr>
            <a:solidFill>
              <a:schemeClr val="accent5"/>
            </a:solidFill>
            <a:ln w="9525">
              <a:solidFill>
                <a:schemeClr val="accent5"/>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Support!$CF$3</c:f>
              <c:strCache>
                <c:ptCount val="1"/>
                <c:pt idx="0">
                  <c:v>Total Revenue</c:v>
                </c:pt>
              </c:strCache>
            </c:strRef>
          </c:tx>
          <c:spPr>
            <a:blipFill>
              <a:blip xmlns:r="http://schemas.openxmlformats.org/officeDocument/2006/relationships" r:embed="rId4"/>
              <a:stretch>
                <a:fillRect/>
              </a:stretch>
            </a:blipFill>
            <a:ln>
              <a:noFill/>
            </a:ln>
            <a:effectLst/>
          </c:spPr>
          <c:invertIfNegative val="0"/>
          <c:cat>
            <c:strRef>
              <c:f>Support!$CE$4:$CE$9</c:f>
              <c:strCache>
                <c:ptCount val="5"/>
                <c:pt idx="0">
                  <c:v>Masters Cup 2026</c:v>
                </c:pt>
                <c:pt idx="1">
                  <c:v>Champions Circuit 2024</c:v>
                </c:pt>
                <c:pt idx="2">
                  <c:v>Masters Cup 2024</c:v>
                </c:pt>
                <c:pt idx="3">
                  <c:v>Pro League 2024</c:v>
                </c:pt>
                <c:pt idx="4">
                  <c:v>Winter Invitational 2024</c:v>
                </c:pt>
              </c:strCache>
            </c:strRef>
          </c:cat>
          <c:val>
            <c:numRef>
              <c:f>Support!$CF$4:$CF$9</c:f>
              <c:numCache>
                <c:formatCode>[&gt;=1000000]"$"0.0,,"M";[&gt;=1000]"$"0.0,"K";"$"0</c:formatCode>
                <c:ptCount val="5"/>
                <c:pt idx="0">
                  <c:v>14347844</c:v>
                </c:pt>
                <c:pt idx="1">
                  <c:v>13643086</c:v>
                </c:pt>
                <c:pt idx="2">
                  <c:v>12299152</c:v>
                </c:pt>
                <c:pt idx="3">
                  <c:v>11786034</c:v>
                </c:pt>
                <c:pt idx="4">
                  <c:v>11543626</c:v>
                </c:pt>
              </c:numCache>
            </c:numRef>
          </c:val>
          <c:extLst>
            <c:ext xmlns:c16="http://schemas.microsoft.com/office/drawing/2014/chart" uri="{C3380CC4-5D6E-409C-BE32-E72D297353CC}">
              <c16:uniqueId val="{00000000-278D-40B4-BA15-1BFEC6BE63EF}"/>
            </c:ext>
          </c:extLst>
        </c:ser>
        <c:dLbls>
          <c:showLegendKey val="0"/>
          <c:showVal val="0"/>
          <c:showCatName val="0"/>
          <c:showSerName val="0"/>
          <c:showPercent val="0"/>
          <c:showBubbleSize val="0"/>
        </c:dLbls>
        <c:gapWidth val="100"/>
        <c:overlap val="-27"/>
        <c:axId val="567566112"/>
        <c:axId val="567567072"/>
      </c:barChart>
      <c:lineChart>
        <c:grouping val="standard"/>
        <c:varyColors val="0"/>
        <c:ser>
          <c:idx val="1"/>
          <c:order val="1"/>
          <c:tx>
            <c:strRef>
              <c:f>Support!$CG$3</c:f>
              <c:strCache>
                <c:ptCount val="1"/>
                <c:pt idx="0">
                  <c:v>Total Cost</c:v>
                </c:pt>
              </c:strCache>
            </c:strRef>
          </c:tx>
          <c:spPr>
            <a:ln w="28575" cap="rnd">
              <a:solidFill>
                <a:schemeClr val="accent5"/>
              </a:solidFill>
              <a:round/>
            </a:ln>
            <a:effectLst/>
          </c:spPr>
          <c:marker>
            <c:symbol val="circle"/>
            <c:size val="6"/>
            <c:spPr>
              <a:solidFill>
                <a:schemeClr val="accent5"/>
              </a:solidFill>
              <a:ln w="9525">
                <a:solidFill>
                  <a:schemeClr val="accent5"/>
                </a:solidFill>
              </a:ln>
              <a:effectLst/>
            </c:spPr>
          </c:marker>
          <c:cat>
            <c:strRef>
              <c:f>Support!$CE$4:$CE$9</c:f>
              <c:strCache>
                <c:ptCount val="5"/>
                <c:pt idx="0">
                  <c:v>Masters Cup 2026</c:v>
                </c:pt>
                <c:pt idx="1">
                  <c:v>Champions Circuit 2024</c:v>
                </c:pt>
                <c:pt idx="2">
                  <c:v>Masters Cup 2024</c:v>
                </c:pt>
                <c:pt idx="3">
                  <c:v>Pro League 2024</c:v>
                </c:pt>
                <c:pt idx="4">
                  <c:v>Winter Invitational 2024</c:v>
                </c:pt>
              </c:strCache>
            </c:strRef>
          </c:cat>
          <c:val>
            <c:numRef>
              <c:f>Support!$CG$4:$CG$9</c:f>
              <c:numCache>
                <c:formatCode>[&gt;=1000000]"$"0.0,,"M";[&gt;=1000]"$"0.0,"K";"$"0</c:formatCode>
                <c:ptCount val="5"/>
                <c:pt idx="0">
                  <c:v>11167070</c:v>
                </c:pt>
                <c:pt idx="1">
                  <c:v>12265162</c:v>
                </c:pt>
                <c:pt idx="2">
                  <c:v>11077319</c:v>
                </c:pt>
                <c:pt idx="3">
                  <c:v>10929780</c:v>
                </c:pt>
                <c:pt idx="4">
                  <c:v>10842265</c:v>
                </c:pt>
              </c:numCache>
            </c:numRef>
          </c:val>
          <c:smooth val="1"/>
          <c:extLst>
            <c:ext xmlns:c16="http://schemas.microsoft.com/office/drawing/2014/chart" uri="{C3380CC4-5D6E-409C-BE32-E72D297353CC}">
              <c16:uniqueId val="{00000001-278D-40B4-BA15-1BFEC6BE63EF}"/>
            </c:ext>
          </c:extLst>
        </c:ser>
        <c:dLbls>
          <c:showLegendKey val="0"/>
          <c:showVal val="0"/>
          <c:showCatName val="0"/>
          <c:showSerName val="0"/>
          <c:showPercent val="0"/>
          <c:showBubbleSize val="0"/>
        </c:dLbls>
        <c:marker val="1"/>
        <c:smooth val="0"/>
        <c:axId val="972098496"/>
        <c:axId val="972098016"/>
      </c:lineChart>
      <c:catAx>
        <c:axId val="5675661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567567072"/>
        <c:crosses val="autoZero"/>
        <c:auto val="1"/>
        <c:lblAlgn val="ctr"/>
        <c:lblOffset val="100"/>
        <c:noMultiLvlLbl val="0"/>
      </c:catAx>
      <c:valAx>
        <c:axId val="567567072"/>
        <c:scaling>
          <c:orientation val="minMax"/>
        </c:scaling>
        <c:delete val="0"/>
        <c:axPos val="l"/>
        <c:majorGridlines>
          <c:spPr>
            <a:ln w="9525" cap="flat" cmpd="sng" algn="ctr">
              <a:solidFill>
                <a:schemeClr val="tx1">
                  <a:lumMod val="15000"/>
                  <a:lumOff val="85000"/>
                </a:schemeClr>
              </a:solidFill>
              <a:round/>
            </a:ln>
            <a:effectLst/>
          </c:spPr>
        </c:majorGridlines>
        <c:numFmt formatCode="[&gt;=1000000]&quot;$&quot;0.0,,&quot;M&quot;;[&gt;=1000]&quot;$&quot;0.0,&quot;K&quot;;&quot;$&quot;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567566112"/>
        <c:crosses val="autoZero"/>
        <c:crossBetween val="between"/>
      </c:valAx>
      <c:valAx>
        <c:axId val="972098016"/>
        <c:scaling>
          <c:orientation val="minMax"/>
        </c:scaling>
        <c:delete val="0"/>
        <c:axPos val="r"/>
        <c:numFmt formatCode="[&gt;=1000000]&quot;$&quot;0.0,,&quot;M&quot;;[&gt;=1000]&quot;$&quot;0.0,&quot;K&quot;;&quot;$&quot;0" sourceLinked="1"/>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972098496"/>
        <c:crosses val="max"/>
        <c:crossBetween val="between"/>
      </c:valAx>
      <c:catAx>
        <c:axId val="972098496"/>
        <c:scaling>
          <c:orientation val="minMax"/>
        </c:scaling>
        <c:delete val="1"/>
        <c:axPos val="b"/>
        <c:numFmt formatCode="General" sourceLinked="1"/>
        <c:majorTickMark val="out"/>
        <c:minorTickMark val="none"/>
        <c:tickLblPos val="nextTo"/>
        <c:crossAx val="97209801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legend>
    <c:plotVisOnly val="1"/>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rgbClr val="000000">
              <a:lumMod val="15000"/>
              <a:lumOff val="85000"/>
            </a:srgbClr>
          </a:solidFill>
          <a:round/>
        </a14:hiddenLine>
      </a:ext>
    </a:ex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Dashboard.xlsx]Support!Pvt10</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Net Profit by Sponsor Tier</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
        <c:spPr>
          <a:solidFill>
            <a:schemeClr val="accent1"/>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
        <c:spPr>
          <a:solidFill>
            <a:srgbClr val="D57BFF"/>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
        <c:spPr>
          <a:solidFill>
            <a:srgbClr val="D57BFF"/>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
        <c:spPr>
          <a:gradFill flip="none" rotWithShape="1">
            <a:gsLst>
              <a:gs pos="0">
                <a:srgbClr val="92D050">
                  <a:shade val="30000"/>
                  <a:satMod val="115000"/>
                </a:srgbClr>
              </a:gs>
              <a:gs pos="50000">
                <a:srgbClr val="92D050">
                  <a:shade val="67500"/>
                  <a:satMod val="115000"/>
                </a:srgbClr>
              </a:gs>
              <a:gs pos="100000">
                <a:srgbClr val="92D050">
                  <a:shade val="100000"/>
                  <a:satMod val="115000"/>
                </a:srgb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81669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gradFill flip="none" rotWithShape="1">
            <a:gsLst>
              <a:gs pos="0">
                <a:srgbClr val="9F80B3">
                  <a:shade val="30000"/>
                  <a:satMod val="115000"/>
                </a:srgbClr>
              </a:gs>
              <a:gs pos="50000">
                <a:srgbClr val="9F80B3">
                  <a:shade val="67500"/>
                  <a:satMod val="115000"/>
                </a:srgbClr>
              </a:gs>
              <a:gs pos="100000">
                <a:srgbClr val="9F80B3">
                  <a:shade val="100000"/>
                  <a:satMod val="115000"/>
                </a:srgbClr>
              </a:gs>
            </a:gsLst>
            <a:lin ang="16200000" scaled="1"/>
            <a:tileRect/>
          </a:gradFill>
          <a:ln>
            <a:noFill/>
          </a:ln>
          <a:effectLst/>
          <a:scene3d>
            <a:camera prst="orthographicFront"/>
            <a:lightRig rig="threePt" dir="t"/>
          </a:scene3d>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gradFill flip="none" rotWithShape="1">
            <a:gsLst>
              <a:gs pos="0">
                <a:srgbClr val="9F80B3">
                  <a:shade val="30000"/>
                  <a:satMod val="115000"/>
                </a:srgbClr>
              </a:gs>
              <a:gs pos="50000">
                <a:srgbClr val="9F80B3">
                  <a:shade val="67500"/>
                  <a:satMod val="115000"/>
                </a:srgbClr>
              </a:gs>
              <a:gs pos="100000">
                <a:srgbClr val="9F80B3">
                  <a:shade val="100000"/>
                  <a:satMod val="115000"/>
                </a:srgbClr>
              </a:gs>
            </a:gsLst>
            <a:lin ang="16200000" scaled="1"/>
            <a:tileRect/>
          </a:gradFill>
          <a:ln>
            <a:noFill/>
          </a:ln>
          <a:effectLst/>
          <a:scene3d>
            <a:camera prst="orthographicFront"/>
            <a:lightRig rig="threePt" dir="t"/>
          </a:scene3d>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blipFill>
            <a:blip xmlns:r="http://schemas.openxmlformats.org/officeDocument/2006/relationships" r:embed="rId4"/>
            <a:stretch>
              <a:fillRect/>
            </a:stretch>
          </a:blipFill>
          <a:ln>
            <a:noFill/>
          </a:ln>
          <a:effectLst/>
          <a:scene3d>
            <a:camera prst="orthographicFront"/>
            <a:lightRig rig="threePt" dir="t"/>
          </a:scene3d>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8909276573654652"/>
          <c:y val="8.5157438164185362E-2"/>
          <c:w val="0.6889415846915532"/>
          <c:h val="0.8932468964282736"/>
        </c:manualLayout>
      </c:layout>
      <c:barChart>
        <c:barDir val="bar"/>
        <c:grouping val="clustered"/>
        <c:varyColors val="0"/>
        <c:ser>
          <c:idx val="0"/>
          <c:order val="0"/>
          <c:tx>
            <c:strRef>
              <c:f>Support!$CP$3</c:f>
              <c:strCache>
                <c:ptCount val="1"/>
                <c:pt idx="0">
                  <c:v>Total</c:v>
                </c:pt>
              </c:strCache>
            </c:strRef>
          </c:tx>
          <c:spPr>
            <a:blipFill>
              <a:blip xmlns:r="http://schemas.openxmlformats.org/officeDocument/2006/relationships" r:embed="rId4"/>
              <a:stretch>
                <a:fillRect/>
              </a:stretch>
            </a:blipFill>
            <a:ln>
              <a:noFill/>
            </a:ln>
            <a:effectLst/>
            <a:scene3d>
              <a:camera prst="orthographicFront"/>
              <a:lightRig rig="threePt" dir="t"/>
            </a:scene3d>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Support!$CO$4:$CO$9</c:f>
              <c:strCache>
                <c:ptCount val="5"/>
                <c:pt idx="0">
                  <c:v>Diamond</c:v>
                </c:pt>
                <c:pt idx="1">
                  <c:v>Gold</c:v>
                </c:pt>
                <c:pt idx="2">
                  <c:v>Community</c:v>
                </c:pt>
                <c:pt idx="3">
                  <c:v>Platinum</c:v>
                </c:pt>
                <c:pt idx="4">
                  <c:v>Silver</c:v>
                </c:pt>
              </c:strCache>
            </c:strRef>
          </c:cat>
          <c:val>
            <c:numRef>
              <c:f>Support!$CP$4:$CP$9</c:f>
              <c:numCache>
                <c:formatCode>[&gt;=1000000]"$"0.0,,"M";[&gt;=1000]"$"0.0,"K";"$"0</c:formatCode>
                <c:ptCount val="5"/>
                <c:pt idx="0">
                  <c:v>5928962</c:v>
                </c:pt>
                <c:pt idx="1">
                  <c:v>5876665</c:v>
                </c:pt>
                <c:pt idx="2">
                  <c:v>5519368</c:v>
                </c:pt>
                <c:pt idx="3">
                  <c:v>3305231</c:v>
                </c:pt>
                <c:pt idx="4">
                  <c:v>1212661</c:v>
                </c:pt>
              </c:numCache>
            </c:numRef>
          </c:val>
          <c:extLst>
            <c:ext xmlns:c16="http://schemas.microsoft.com/office/drawing/2014/chart" uri="{C3380CC4-5D6E-409C-BE32-E72D297353CC}">
              <c16:uniqueId val="{00000000-B2B1-4115-89B9-9437E993390E}"/>
            </c:ext>
          </c:extLst>
        </c:ser>
        <c:dLbls>
          <c:showLegendKey val="0"/>
          <c:showVal val="1"/>
          <c:showCatName val="0"/>
          <c:showSerName val="0"/>
          <c:showPercent val="0"/>
          <c:showBubbleSize val="0"/>
        </c:dLbls>
        <c:gapWidth val="60"/>
        <c:axId val="1282050975"/>
        <c:axId val="1282060095"/>
      </c:barChart>
      <c:catAx>
        <c:axId val="1282050975"/>
        <c:scaling>
          <c:orientation val="minMax"/>
        </c:scaling>
        <c:delete val="0"/>
        <c:axPos val="l"/>
        <c:numFmt formatCode="General" sourceLinked="1"/>
        <c:majorTickMark val="none"/>
        <c:minorTickMark val="none"/>
        <c:tickLblPos val="nextTo"/>
        <c:spPr>
          <a:noFill/>
          <a:ln w="12700" cap="flat" cmpd="sng" algn="ctr">
            <a:solidFill>
              <a:srgbClr val="B27D49">
                <a:lumMod val="75000"/>
              </a:srgbClr>
            </a:solidFill>
            <a:prstDash val="solid"/>
            <a:miter lim="800000"/>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1282060095"/>
        <c:crosses val="autoZero"/>
        <c:auto val="1"/>
        <c:lblAlgn val="ctr"/>
        <c:lblOffset val="100"/>
        <c:noMultiLvlLbl val="0"/>
      </c:catAx>
      <c:valAx>
        <c:axId val="1282060095"/>
        <c:scaling>
          <c:orientation val="minMax"/>
        </c:scaling>
        <c:delete val="1"/>
        <c:axPos val="b"/>
        <c:numFmt formatCode="[&gt;=1000000]&quot;$&quot;0.0,,&quot;M&quot;;[&gt;=1000]&quot;$&quot;0.0,&quot;K&quot;;&quot;$&quot;0" sourceLinked="1"/>
        <c:majorTickMark val="none"/>
        <c:minorTickMark val="none"/>
        <c:tickLblPos val="nextTo"/>
        <c:crossAx val="1282050975"/>
        <c:crosses val="autoZero"/>
        <c:crossBetween val="between"/>
      </c:valAx>
      <c:spPr>
        <a:noFill/>
        <a:ln>
          <a:noFill/>
        </a:ln>
        <a:effectLst/>
      </c:spPr>
    </c:plotArea>
    <c:plotVisOnly val="1"/>
    <c:dispBlanksAs val="gap"/>
    <c:showDLblsOverMax val="0"/>
    <c:extLst/>
  </c:chart>
  <c:spPr>
    <a:noFill/>
    <a:ln w="6350"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6350" cap="flat" cmpd="sng" algn="ctr">
          <a:solidFill>
            <a:srgbClr val="A90B87"/>
          </a:solidFill>
          <a:round/>
        </a14:hiddenLine>
      </a:ext>
    </a:ex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Dashboard.xlsx]Support!Pvt11</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Total Revenue by Platform</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w="25400">
            <a:solidFill>
              <a:schemeClr val="lt1"/>
            </a:solidFill>
          </a:ln>
          <a:effectLst/>
          <a:scene3d>
            <a:camera prst="orthographicFront"/>
            <a:lightRig rig="threePt" dir="t"/>
          </a:scene3d>
          <a:sp3d contourW="25400">
            <a:bevelT w="1270000" h="1270000"/>
            <a:bevelB w="1270000" h="12700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1"/>
          </a:solidFill>
          <a:ln w="25400">
            <a:solidFill>
              <a:schemeClr val="lt1"/>
            </a:solidFill>
          </a:ln>
          <a:effectLst/>
          <a:scene3d>
            <a:camera prst="orthographicFront"/>
            <a:lightRig rig="threePt" dir="t"/>
          </a:scene3d>
          <a:sp3d contourW="25400">
            <a:bevelT w="1270000" h="1270000"/>
            <a:bevelB w="1270000" h="1270000"/>
            <a:contourClr>
              <a:schemeClr val="lt1"/>
            </a:contourClr>
          </a:sp3d>
        </c:spPr>
      </c:pivotFmt>
      <c:pivotFmt>
        <c:idx val="2"/>
        <c:spPr>
          <a:solidFill>
            <a:schemeClr val="accent1"/>
          </a:solidFill>
          <a:ln w="25400">
            <a:solidFill>
              <a:schemeClr val="lt1"/>
            </a:solidFill>
          </a:ln>
          <a:effectLst/>
          <a:scene3d>
            <a:camera prst="orthographicFront"/>
            <a:lightRig rig="threePt" dir="t"/>
          </a:scene3d>
          <a:sp3d contourW="25400">
            <a:bevelT w="1270000" h="1270000"/>
            <a:bevelB w="1270000" h="1270000"/>
            <a:contourClr>
              <a:schemeClr val="lt1"/>
            </a:contourClr>
          </a:sp3d>
        </c:spPr>
      </c:pivotFmt>
      <c:pivotFmt>
        <c:idx val="3"/>
        <c:spPr>
          <a:solidFill>
            <a:schemeClr val="accent1"/>
          </a:solidFill>
          <a:ln w="25400">
            <a:solidFill>
              <a:schemeClr val="lt1"/>
            </a:solidFill>
          </a:ln>
          <a:effectLst/>
          <a:scene3d>
            <a:camera prst="orthographicFront"/>
            <a:lightRig rig="threePt" dir="t"/>
          </a:scene3d>
          <a:sp3d contourW="25400">
            <a:bevelT w="1270000" h="1270000"/>
            <a:bevelB w="1270000" h="1270000"/>
            <a:contourClr>
              <a:schemeClr val="lt1"/>
            </a:contourClr>
          </a:sp3d>
        </c:spPr>
      </c:pivotFmt>
      <c:pivotFmt>
        <c:idx val="4"/>
        <c:spPr>
          <a:solidFill>
            <a:schemeClr val="accent1"/>
          </a:solidFill>
          <a:ln w="25400">
            <a:solidFill>
              <a:schemeClr val="lt1"/>
            </a:solidFill>
          </a:ln>
          <a:effectLst/>
          <a:scene3d>
            <a:camera prst="orthographicFront"/>
            <a:lightRig rig="threePt" dir="t"/>
          </a:scene3d>
          <a:sp3d contourW="25400">
            <a:bevelT w="1270000" h="1270000"/>
            <a:bevelB w="1270000" h="1270000"/>
            <a:contourClr>
              <a:schemeClr val="lt1"/>
            </a:contourClr>
          </a:sp3d>
        </c:spPr>
      </c:pivotFmt>
      <c:pivotFmt>
        <c:idx val="5"/>
        <c:spPr>
          <a:solidFill>
            <a:schemeClr val="accent1"/>
          </a:solidFill>
          <a:ln w="25400">
            <a:solidFill>
              <a:schemeClr val="lt1"/>
            </a:solidFill>
          </a:ln>
          <a:effectLst/>
          <a:scene3d>
            <a:camera prst="orthographicFront"/>
            <a:lightRig rig="threePt" dir="t"/>
          </a:scene3d>
          <a:sp3d contourW="25400">
            <a:bevelT w="1270000" h="1270000"/>
            <a:bevelB w="1270000" h="12700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6"/>
        <c:spPr>
          <a:solidFill>
            <a:srgbClr val="B27D49">
              <a:lumMod val="60000"/>
              <a:lumOff val="40000"/>
            </a:srgbClr>
          </a:solidFill>
          <a:ln w="25400">
            <a:solidFill>
              <a:schemeClr val="lt1"/>
            </a:solidFill>
          </a:ln>
          <a:effectLst/>
          <a:scene3d>
            <a:camera prst="orthographicFront"/>
            <a:lightRig rig="threePt" dir="t"/>
          </a:scene3d>
          <a:sp3d contourW="25400">
            <a:bevelT w="1270000" h="1270000"/>
            <a:bevelB w="1270000" h="1270000"/>
            <a:contourClr>
              <a:schemeClr val="lt1"/>
            </a:contourClr>
          </a:sp3d>
        </c:spPr>
      </c:pivotFmt>
      <c:pivotFmt>
        <c:idx val="7"/>
        <c:spPr>
          <a:solidFill>
            <a:srgbClr val="B27D49"/>
          </a:solidFill>
          <a:ln w="25400">
            <a:solidFill>
              <a:schemeClr val="lt1"/>
            </a:solidFill>
          </a:ln>
          <a:effectLst/>
          <a:scene3d>
            <a:camera prst="orthographicFront"/>
            <a:lightRig rig="threePt" dir="t"/>
          </a:scene3d>
          <a:sp3d contourW="25400">
            <a:bevelT w="1270000" h="1270000"/>
            <a:bevelB w="1270000" h="1270000"/>
            <a:contourClr>
              <a:schemeClr val="lt1"/>
            </a:contourClr>
          </a:sp3d>
        </c:spPr>
      </c:pivotFmt>
      <c:pivotFmt>
        <c:idx val="8"/>
        <c:spPr>
          <a:solidFill>
            <a:srgbClr val="B27D49">
              <a:lumMod val="75000"/>
            </a:srgbClr>
          </a:solidFill>
          <a:ln w="25400">
            <a:solidFill>
              <a:schemeClr val="lt1"/>
            </a:solidFill>
          </a:ln>
          <a:effectLst/>
          <a:scene3d>
            <a:camera prst="orthographicFront"/>
            <a:lightRig rig="threePt" dir="t"/>
          </a:scene3d>
          <a:sp3d contourW="25400">
            <a:bevelT w="1270000" h="1270000"/>
            <a:bevelB w="1270000" h="1270000"/>
            <a:contourClr>
              <a:schemeClr val="lt1"/>
            </a:contourClr>
          </a:sp3d>
        </c:spPr>
      </c:pivotFmt>
      <c:pivotFmt>
        <c:idx val="9"/>
        <c:spPr>
          <a:solidFill>
            <a:srgbClr val="B27D49">
              <a:lumMod val="20000"/>
              <a:lumOff val="80000"/>
            </a:srgbClr>
          </a:solidFill>
          <a:ln w="25400">
            <a:solidFill>
              <a:schemeClr val="lt1"/>
            </a:solidFill>
          </a:ln>
          <a:effectLst/>
          <a:scene3d>
            <a:camera prst="orthographicFront"/>
            <a:lightRig rig="threePt" dir="t"/>
          </a:scene3d>
          <a:sp3d contourW="25400">
            <a:bevelT w="1270000" h="1270000"/>
            <a:bevelB w="1270000" h="12700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Support!$CZ$3</c:f>
              <c:strCache>
                <c:ptCount val="1"/>
                <c:pt idx="0">
                  <c:v>Total</c:v>
                </c:pt>
              </c:strCache>
            </c:strRef>
          </c:tx>
          <c:spPr>
            <a:scene3d>
              <a:camera prst="orthographicFront"/>
              <a:lightRig rig="threePt" dir="t"/>
            </a:scene3d>
            <a:sp3d>
              <a:bevelT w="1270000" h="1270000"/>
              <a:bevelB w="1270000" h="1270000"/>
              <a:contourClr>
                <a:srgbClr val="000000"/>
              </a:contourClr>
            </a:sp3d>
          </c:spPr>
          <c:dPt>
            <c:idx val="0"/>
            <c:bubble3D val="0"/>
            <c:spPr>
              <a:solidFill>
                <a:srgbClr val="B27D49">
                  <a:lumMod val="60000"/>
                  <a:lumOff val="40000"/>
                </a:srgbClr>
              </a:solidFill>
              <a:ln w="25400">
                <a:solidFill>
                  <a:schemeClr val="lt1"/>
                </a:solidFill>
              </a:ln>
              <a:effectLst/>
              <a:scene3d>
                <a:camera prst="orthographicFront"/>
                <a:lightRig rig="threePt" dir="t"/>
              </a:scene3d>
              <a:sp3d contourW="25400">
                <a:bevelT w="1270000" h="1270000"/>
                <a:bevelB w="1270000" h="1270000"/>
                <a:contourClr>
                  <a:schemeClr val="lt1"/>
                </a:contourClr>
              </a:sp3d>
            </c:spPr>
            <c:extLst>
              <c:ext xmlns:c16="http://schemas.microsoft.com/office/drawing/2014/chart" uri="{C3380CC4-5D6E-409C-BE32-E72D297353CC}">
                <c16:uniqueId val="{00000001-99FA-42EA-A110-98372FBEF31E}"/>
              </c:ext>
            </c:extLst>
          </c:dPt>
          <c:dPt>
            <c:idx val="1"/>
            <c:bubble3D val="0"/>
            <c:spPr>
              <a:solidFill>
                <a:srgbClr val="B27D49"/>
              </a:solidFill>
              <a:ln w="25400">
                <a:solidFill>
                  <a:schemeClr val="lt1"/>
                </a:solidFill>
              </a:ln>
              <a:effectLst/>
              <a:scene3d>
                <a:camera prst="orthographicFront"/>
                <a:lightRig rig="threePt" dir="t"/>
              </a:scene3d>
              <a:sp3d contourW="25400">
                <a:bevelT w="1270000" h="1270000"/>
                <a:bevelB w="1270000" h="1270000"/>
                <a:contourClr>
                  <a:schemeClr val="lt1"/>
                </a:contourClr>
              </a:sp3d>
            </c:spPr>
            <c:extLst>
              <c:ext xmlns:c16="http://schemas.microsoft.com/office/drawing/2014/chart" uri="{C3380CC4-5D6E-409C-BE32-E72D297353CC}">
                <c16:uniqueId val="{00000003-99FA-42EA-A110-98372FBEF31E}"/>
              </c:ext>
            </c:extLst>
          </c:dPt>
          <c:dPt>
            <c:idx val="2"/>
            <c:bubble3D val="0"/>
            <c:spPr>
              <a:solidFill>
                <a:srgbClr val="B27D49">
                  <a:lumMod val="75000"/>
                </a:srgbClr>
              </a:solidFill>
              <a:ln w="25400">
                <a:solidFill>
                  <a:schemeClr val="lt1"/>
                </a:solidFill>
              </a:ln>
              <a:effectLst/>
              <a:scene3d>
                <a:camera prst="orthographicFront"/>
                <a:lightRig rig="threePt" dir="t"/>
              </a:scene3d>
              <a:sp3d contourW="25400">
                <a:bevelT w="1270000" h="1270000"/>
                <a:bevelB w="1270000" h="1270000"/>
                <a:contourClr>
                  <a:schemeClr val="lt1"/>
                </a:contourClr>
              </a:sp3d>
            </c:spPr>
            <c:extLst>
              <c:ext xmlns:c16="http://schemas.microsoft.com/office/drawing/2014/chart" uri="{C3380CC4-5D6E-409C-BE32-E72D297353CC}">
                <c16:uniqueId val="{00000005-99FA-42EA-A110-98372FBEF31E}"/>
              </c:ext>
            </c:extLst>
          </c:dPt>
          <c:dPt>
            <c:idx val="3"/>
            <c:bubble3D val="0"/>
            <c:spPr>
              <a:solidFill>
                <a:srgbClr val="B27D49">
                  <a:lumMod val="20000"/>
                  <a:lumOff val="80000"/>
                </a:srgbClr>
              </a:solidFill>
              <a:ln w="25400">
                <a:solidFill>
                  <a:schemeClr val="lt1"/>
                </a:solidFill>
              </a:ln>
              <a:effectLst/>
              <a:scene3d>
                <a:camera prst="orthographicFront"/>
                <a:lightRig rig="threePt" dir="t"/>
              </a:scene3d>
              <a:sp3d contourW="25400">
                <a:bevelT w="1270000" h="1270000"/>
                <a:bevelB w="1270000" h="1270000"/>
                <a:contourClr>
                  <a:schemeClr val="lt1"/>
                </a:contourClr>
              </a:sp3d>
            </c:spPr>
            <c:extLst>
              <c:ext xmlns:c16="http://schemas.microsoft.com/office/drawing/2014/chart" uri="{C3380CC4-5D6E-409C-BE32-E72D297353CC}">
                <c16:uniqueId val="{00000007-99FA-42EA-A110-98372FBEF31E}"/>
              </c:ext>
            </c:extLst>
          </c:dPt>
          <c:dPt>
            <c:idx val="4"/>
            <c:bubble3D val="0"/>
            <c:spPr>
              <a:solidFill>
                <a:schemeClr val="accent5"/>
              </a:solidFill>
              <a:ln w="25400">
                <a:solidFill>
                  <a:schemeClr val="lt1"/>
                </a:solidFill>
              </a:ln>
              <a:effectLst/>
              <a:scene3d>
                <a:camera prst="orthographicFront"/>
                <a:lightRig rig="threePt" dir="t"/>
              </a:scene3d>
              <a:sp3d contourW="25400">
                <a:bevelT w="1270000" h="1270000"/>
                <a:bevelB w="1270000" h="1270000"/>
                <a:contourClr>
                  <a:schemeClr val="lt1"/>
                </a:contourClr>
              </a:sp3d>
            </c:spPr>
            <c:extLst>
              <c:ext xmlns:c16="http://schemas.microsoft.com/office/drawing/2014/chart" uri="{C3380CC4-5D6E-409C-BE32-E72D297353CC}">
                <c16:uniqueId val="{00000009-99FA-42EA-A110-98372FBEF31E}"/>
              </c:ext>
            </c:extLst>
          </c:dPt>
          <c:dPt>
            <c:idx val="5"/>
            <c:bubble3D val="0"/>
            <c:spPr>
              <a:solidFill>
                <a:schemeClr val="accent6"/>
              </a:solidFill>
              <a:ln w="25400">
                <a:solidFill>
                  <a:schemeClr val="lt1"/>
                </a:solidFill>
              </a:ln>
              <a:effectLst/>
              <a:scene3d>
                <a:camera prst="orthographicFront"/>
                <a:lightRig rig="threePt" dir="t"/>
              </a:scene3d>
              <a:sp3d contourW="25400">
                <a:bevelT w="1270000" h="1270000"/>
                <a:bevelB w="1270000" h="1270000"/>
                <a:contourClr>
                  <a:schemeClr val="lt1"/>
                </a:contourClr>
              </a:sp3d>
            </c:spPr>
            <c:extLst>
              <c:ext xmlns:c16="http://schemas.microsoft.com/office/drawing/2014/chart" uri="{C3380CC4-5D6E-409C-BE32-E72D297353CC}">
                <c16:uniqueId val="{0000000B-99FA-42EA-A110-98372FBEF31E}"/>
              </c:ext>
            </c:extLst>
          </c:dPt>
          <c:dPt>
            <c:idx val="6"/>
            <c:bubble3D val="0"/>
            <c:spPr>
              <a:solidFill>
                <a:schemeClr val="accent1">
                  <a:lumMod val="60000"/>
                </a:schemeClr>
              </a:solidFill>
              <a:ln w="25400">
                <a:solidFill>
                  <a:schemeClr val="lt1"/>
                </a:solidFill>
              </a:ln>
              <a:effectLst/>
              <a:scene3d>
                <a:camera prst="orthographicFront"/>
                <a:lightRig rig="threePt" dir="t"/>
              </a:scene3d>
              <a:sp3d contourW="25400">
                <a:bevelT w="1270000" h="1270000"/>
                <a:bevelB w="1270000" h="1270000"/>
                <a:contourClr>
                  <a:schemeClr val="lt1"/>
                </a:contourClr>
              </a:sp3d>
            </c:spPr>
            <c:extLst>
              <c:ext xmlns:c16="http://schemas.microsoft.com/office/drawing/2014/chart" uri="{C3380CC4-5D6E-409C-BE32-E72D297353CC}">
                <c16:uniqueId val="{0000000D-99FA-42EA-A110-98372FBEF31E}"/>
              </c:ext>
            </c:extLst>
          </c:dPt>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Support!$CY$4:$CY$8</c:f>
              <c:strCache>
                <c:ptCount val="4"/>
                <c:pt idx="0">
                  <c:v>Twitch</c:v>
                </c:pt>
                <c:pt idx="1">
                  <c:v>YouTube</c:v>
                </c:pt>
                <c:pt idx="2">
                  <c:v>Multi-Platform</c:v>
                </c:pt>
                <c:pt idx="3">
                  <c:v>Kick</c:v>
                </c:pt>
              </c:strCache>
            </c:strRef>
          </c:cat>
          <c:val>
            <c:numRef>
              <c:f>Support!$CZ$4:$CZ$8</c:f>
              <c:numCache>
                <c:formatCode>[&gt;=1000000]"$"0.0,,"M";[&gt;=1000]"$"0.0,"K";"$"0</c:formatCode>
                <c:ptCount val="4"/>
                <c:pt idx="0">
                  <c:v>49752933</c:v>
                </c:pt>
                <c:pt idx="1">
                  <c:v>47997928</c:v>
                </c:pt>
                <c:pt idx="2">
                  <c:v>43311545</c:v>
                </c:pt>
                <c:pt idx="3">
                  <c:v>42743197</c:v>
                </c:pt>
              </c:numCache>
            </c:numRef>
          </c:val>
          <c:extLst>
            <c:ext xmlns:c16="http://schemas.microsoft.com/office/drawing/2014/chart" uri="{C3380CC4-5D6E-409C-BE32-E72D297353CC}">
              <c16:uniqueId val="{0000000E-99FA-42EA-A110-98372FBEF31E}"/>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Dashboard.xlsx]Support!Pvt12</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Profit Margin % by Month</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rgbClr val="E9713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E97132"/>
          </a:solidFill>
          <a:ln>
            <a:noFill/>
          </a:ln>
          <a:effectLst/>
        </c:spPr>
        <c:dLbl>
          <c:idx val="0"/>
          <c:layout>
            <c:manualLayout>
              <c:x val="-4.9979369834909393E-17"/>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blipFill>
            <a:blip xmlns:r="http://schemas.openxmlformats.org/officeDocument/2006/relationships" r:embed="rId4"/>
            <a:stretch>
              <a:fillRect/>
            </a:stretch>
          </a:blip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E9713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E97132"/>
          </a:solidFill>
          <a:ln>
            <a:noFill/>
          </a:ln>
          <a:effectLst/>
        </c:spPr>
        <c:dLbl>
          <c:idx val="0"/>
          <c:layout>
            <c:manualLayout>
              <c:x val="-4.9979369834909393E-17"/>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blipFill>
            <a:blip xmlns:r="http://schemas.openxmlformats.org/officeDocument/2006/relationships" r:embed="rId4"/>
            <a:stretch>
              <a:fillRect/>
            </a:stretch>
          </a:blip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rgbClr val="E9713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4"/>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rgbClr val="E97132"/>
          </a:solidFill>
          <a:ln>
            <a:noFill/>
          </a:ln>
          <a:effectLst/>
        </c:spPr>
        <c:dLbl>
          <c:idx val="0"/>
          <c:layout>
            <c:manualLayout>
              <c:x val="-4.9979369834909393E-17"/>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6"/>
        <c:spPr>
          <a:solidFill>
            <a:srgbClr val="E97132"/>
          </a:solidFill>
          <a:ln>
            <a:noFill/>
          </a:ln>
          <a:effectLst/>
        </c:spPr>
        <c:dLbl>
          <c:idx val="0"/>
          <c:layout>
            <c:manualLayout>
              <c:x val="0"/>
              <c:y val="-6.611616141020046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blipFill>
            <a:blip xmlns:r="http://schemas.openxmlformats.org/officeDocument/2006/relationships" r:embed="rId4"/>
            <a:stretch>
              <a:fillRect/>
            </a:stretch>
          </a:blip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8"/>
        <c:spPr>
          <a:solidFill>
            <a:srgbClr val="B27D49">
              <a:lumMod val="75000"/>
            </a:srgbClr>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rgbClr val="B27D49">
              <a:lumMod val="75000"/>
            </a:srgbClr>
          </a:solidFill>
          <a:ln>
            <a:noFill/>
          </a:ln>
          <a:effectLst/>
        </c:spPr>
        <c:dLbl>
          <c:idx val="0"/>
          <c:layout>
            <c:manualLayout>
              <c:x val="0"/>
              <c:y val="-6.6116161410200464E-2"/>
            </c:manualLayout>
          </c:layout>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solidFill>
            <a:srgbClr val="B27D49">
              <a:lumMod val="75000"/>
            </a:srgbClr>
          </a:solidFill>
          <a:ln>
            <a:noFill/>
          </a:ln>
          <a:effectLst/>
        </c:spPr>
        <c:dLbl>
          <c:idx val="0"/>
          <c:layout>
            <c:manualLayout>
              <c:x val="0"/>
              <c:y val="-6.6116161410200464E-2"/>
            </c:manualLayout>
          </c:layout>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solidFill>
            <a:srgbClr val="B27D49">
              <a:lumMod val="75000"/>
            </a:srgbClr>
          </a:solidFill>
          <a:ln>
            <a:noFill/>
          </a:ln>
          <a:effectLst/>
        </c:spPr>
        <c:dLbl>
          <c:idx val="0"/>
          <c:layout>
            <c:manualLayout>
              <c:x val="-4.9979369834909393E-17"/>
              <c:y val="-6.6116161410200464E-2"/>
            </c:manualLayout>
          </c:layout>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2"/>
        <c:spPr>
          <a:solidFill>
            <a:srgbClr val="B27D49">
              <a:lumMod val="75000"/>
            </a:srgbClr>
          </a:solidFill>
          <a:ln>
            <a:noFill/>
          </a:ln>
          <a:effectLst/>
        </c:spPr>
        <c:dLbl>
          <c:idx val="0"/>
          <c:layout>
            <c:manualLayout>
              <c:x val="0"/>
              <c:y val="-6.6116161410200464E-2"/>
            </c:manualLayout>
          </c:layout>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3"/>
        <c:spPr>
          <a:blipFill>
            <a:blip xmlns:r="http://schemas.openxmlformats.org/officeDocument/2006/relationships" r:embed="rId4"/>
            <a:stretch>
              <a:fillRect/>
            </a:stretch>
          </a:blip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rgbClr val="B27D49">
              <a:lumMod val="75000"/>
            </a:srgbClr>
          </a:solidFill>
          <a:ln>
            <a:noFill/>
          </a:ln>
          <a:effectLst/>
        </c:spPr>
        <c:dLbl>
          <c:idx val="0"/>
          <c:layout>
            <c:manualLayout>
              <c:x val="0"/>
              <c:y val="-6.6116161410200464E-2"/>
            </c:manualLayout>
          </c:layout>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4.017156738701351E-2"/>
          <c:y val="0.17380604239980324"/>
          <c:w val="0.91965686522597301"/>
          <c:h val="0.68080890381875925"/>
        </c:manualLayout>
      </c:layout>
      <c:barChart>
        <c:barDir val="col"/>
        <c:grouping val="clustered"/>
        <c:varyColors val="0"/>
        <c:ser>
          <c:idx val="1"/>
          <c:order val="0"/>
          <c:tx>
            <c:strRef>
              <c:f>Support!$DJ$3</c:f>
              <c:strCache>
                <c:ptCount val="1"/>
                <c:pt idx="0">
                  <c:v>Profit Margin %</c:v>
                </c:pt>
              </c:strCache>
            </c:strRef>
          </c:tx>
          <c:spPr>
            <a:solidFill>
              <a:srgbClr val="B27D49">
                <a:lumMod val="75000"/>
              </a:srgbClr>
            </a:solidFill>
            <a:ln>
              <a:noFill/>
            </a:ln>
            <a:effectLst/>
          </c:spPr>
          <c:invertIfNegative val="0"/>
          <c:dPt>
            <c:idx val="0"/>
            <c:invertIfNegative val="0"/>
            <c:bubble3D val="0"/>
            <c:extLst>
              <c:ext xmlns:c16="http://schemas.microsoft.com/office/drawing/2014/chart" uri="{C3380CC4-5D6E-409C-BE32-E72D297353CC}">
                <c16:uniqueId val="{00000000-F4CA-4C9F-903B-54AE12BD1788}"/>
              </c:ext>
            </c:extLst>
          </c:dPt>
          <c:dPt>
            <c:idx val="1"/>
            <c:invertIfNegative val="0"/>
            <c:bubble3D val="0"/>
            <c:extLst>
              <c:ext xmlns:c16="http://schemas.microsoft.com/office/drawing/2014/chart" uri="{C3380CC4-5D6E-409C-BE32-E72D297353CC}">
                <c16:uniqueId val="{00000001-F4CA-4C9F-903B-54AE12BD1788}"/>
              </c:ext>
            </c:extLst>
          </c:dPt>
          <c:dPt>
            <c:idx val="2"/>
            <c:invertIfNegative val="0"/>
            <c:bubble3D val="0"/>
            <c:extLst>
              <c:ext xmlns:c16="http://schemas.microsoft.com/office/drawing/2014/chart" uri="{C3380CC4-5D6E-409C-BE32-E72D297353CC}">
                <c16:uniqueId val="{00000002-F4CA-4C9F-903B-54AE12BD1788}"/>
              </c:ext>
            </c:extLst>
          </c:dPt>
          <c:dPt>
            <c:idx val="3"/>
            <c:invertIfNegative val="0"/>
            <c:bubble3D val="0"/>
            <c:extLst>
              <c:ext xmlns:c16="http://schemas.microsoft.com/office/drawing/2014/chart" uri="{C3380CC4-5D6E-409C-BE32-E72D297353CC}">
                <c16:uniqueId val="{00000003-F4CA-4C9F-903B-54AE12BD1788}"/>
              </c:ext>
            </c:extLst>
          </c:dPt>
          <c:dLbls>
            <c:dLbl>
              <c:idx val="0"/>
              <c:layout>
                <c:manualLayout>
                  <c:x val="0"/>
                  <c:y val="-6.61161614102004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CA-4C9F-903B-54AE12BD1788}"/>
                </c:ext>
              </c:extLst>
            </c:dLbl>
            <c:dLbl>
              <c:idx val="1"/>
              <c:layout>
                <c:manualLayout>
                  <c:x val="0"/>
                  <c:y val="-6.61161614102004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CA-4C9F-903B-54AE12BD1788}"/>
                </c:ext>
              </c:extLst>
            </c:dLbl>
            <c:dLbl>
              <c:idx val="2"/>
              <c:layout>
                <c:manualLayout>
                  <c:x val="-4.9979369834909393E-17"/>
                  <c:y val="-6.61161614102004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CA-4C9F-903B-54AE12BD1788}"/>
                </c:ext>
              </c:extLst>
            </c:dLbl>
            <c:dLbl>
              <c:idx val="3"/>
              <c:layout>
                <c:manualLayout>
                  <c:x val="0"/>
                  <c:y val="-6.61161614102004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CA-4C9F-903B-54AE12BD1788}"/>
                </c:ext>
              </c:extLst>
            </c:dLbl>
            <c:dLbl>
              <c:idx val="4"/>
              <c:layout>
                <c:manualLayout>
                  <c:x val="0"/>
                  <c:y val="-6.6116161410200464E-2"/>
                </c:manualLayout>
              </c:layout>
              <c:dLblPos val="outEnd"/>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Support!$DI$4:$DI$16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Support!$DJ$4:$DJ$16</c:f>
              <c:numCache>
                <c:formatCode>0.0%</c:formatCode>
                <c:ptCount val="12"/>
                <c:pt idx="0">
                  <c:v>0.10476142315581902</c:v>
                </c:pt>
                <c:pt idx="1">
                  <c:v>0.11447631592969433</c:v>
                </c:pt>
                <c:pt idx="2">
                  <c:v>0.16929618799662358</c:v>
                </c:pt>
                <c:pt idx="3">
                  <c:v>0.13108393175417196</c:v>
                </c:pt>
                <c:pt idx="4">
                  <c:v>0.12590995266894231</c:v>
                </c:pt>
                <c:pt idx="5">
                  <c:v>3.2909650042017465E-2</c:v>
                </c:pt>
                <c:pt idx="6">
                  <c:v>0.13864028032674267</c:v>
                </c:pt>
                <c:pt idx="7">
                  <c:v>3.8090598528585012E-2</c:v>
                </c:pt>
                <c:pt idx="8">
                  <c:v>0.16054165448819355</c:v>
                </c:pt>
                <c:pt idx="9">
                  <c:v>0.1373719136563048</c:v>
                </c:pt>
                <c:pt idx="10">
                  <c:v>3.7134886532476895E-2</c:v>
                </c:pt>
                <c:pt idx="11">
                  <c:v>0.22721263555913673</c:v>
                </c:pt>
              </c:numCache>
            </c:numRef>
          </c:val>
          <c:extLst>
            <c:ext xmlns:c16="http://schemas.microsoft.com/office/drawing/2014/chart" uri="{C3380CC4-5D6E-409C-BE32-E72D297353CC}">
              <c16:uniqueId val="{00000004-F4CA-4C9F-903B-54AE12BD1788}"/>
            </c:ext>
          </c:extLst>
        </c:ser>
        <c:ser>
          <c:idx val="0"/>
          <c:order val="1"/>
          <c:tx>
            <c:strRef>
              <c:f>Support!$DK$3</c:f>
              <c:strCache>
                <c:ptCount val="1"/>
                <c:pt idx="0">
                  <c:v> Max_Value</c:v>
                </c:pt>
              </c:strCache>
            </c:strRef>
          </c:tx>
          <c:spPr>
            <a:blipFill>
              <a:blip xmlns:r="http://schemas.openxmlformats.org/officeDocument/2006/relationships" r:embed="rId4"/>
              <a:stretch>
                <a:fillRect/>
              </a:stretch>
            </a:blip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 b="1" i="0" u="none" strike="noStrike" kern="1200" baseline="0">
                    <a:solidFill>
                      <a:schemeClr val="bg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Support!$DI$4:$DI$16</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Support!$DK$4:$DK$16</c:f>
              <c:numCache>
                <c:formatCode>0%</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5-F4CA-4C9F-903B-54AE12BD1788}"/>
            </c:ext>
          </c:extLst>
        </c:ser>
        <c:dLbls>
          <c:dLblPos val="outEnd"/>
          <c:showLegendKey val="0"/>
          <c:showVal val="1"/>
          <c:showCatName val="0"/>
          <c:showSerName val="0"/>
          <c:showPercent val="0"/>
          <c:showBubbleSize val="0"/>
        </c:dLbls>
        <c:gapWidth val="54"/>
        <c:overlap val="100"/>
        <c:axId val="1605473119"/>
        <c:axId val="1605463999"/>
      </c:barChart>
      <c:catAx>
        <c:axId val="1605473119"/>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1605463999"/>
        <c:crosses val="autoZero"/>
        <c:auto val="1"/>
        <c:lblAlgn val="ctr"/>
        <c:lblOffset val="100"/>
        <c:noMultiLvlLbl val="0"/>
      </c:catAx>
      <c:valAx>
        <c:axId val="1605463999"/>
        <c:scaling>
          <c:orientation val="minMax"/>
          <c:max val="1.1000000000000001"/>
          <c:min val="0"/>
        </c:scaling>
        <c:delete val="1"/>
        <c:axPos val="l"/>
        <c:numFmt formatCode="0.0%" sourceLinked="1"/>
        <c:majorTickMark val="out"/>
        <c:minorTickMark val="none"/>
        <c:tickLblPos val="nextTo"/>
        <c:crossAx val="1605473119"/>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Dashboard.xlsx]Support!Pvt13</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Total Viewership by Game Title</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w="19050" cap="rnd">
            <a:solidFill>
              <a:schemeClr val="accent4"/>
            </a:solidFill>
            <a:round/>
          </a:ln>
          <a:effectLst/>
        </c:spPr>
        <c:marker>
          <c:symbol val="circle"/>
          <c:size val="5"/>
          <c:spPr>
            <a:solidFill>
              <a:schemeClr val="bg1"/>
            </a:solidFill>
            <a:ln w="19050">
              <a:solidFill>
                <a:schemeClr val="accent4"/>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cap="rnd">
            <a:solidFill>
              <a:schemeClr val="accent4"/>
            </a:solidFill>
            <a:round/>
          </a:ln>
          <a:effectLst/>
        </c:spPr>
        <c:marker>
          <c:symbol val="circle"/>
          <c:size val="5"/>
          <c:spPr>
            <a:solidFill>
              <a:schemeClr val="bg1"/>
            </a:solidFill>
            <a:ln w="19050">
              <a:solidFill>
                <a:schemeClr val="accent4"/>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cap="rnd">
            <a:solidFill>
              <a:schemeClr val="accent4"/>
            </a:solidFill>
            <a:round/>
          </a:ln>
          <a:effectLst/>
        </c:spPr>
        <c:marker>
          <c:symbol val="circle"/>
          <c:size val="5"/>
          <c:spPr>
            <a:solidFill>
              <a:schemeClr val="bg1"/>
            </a:solidFill>
            <a:ln w="19050">
              <a:solidFill>
                <a:schemeClr val="accent4"/>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w="19050" cap="rnd">
            <a:solidFill>
              <a:srgbClr val="E97132"/>
            </a:solidFill>
            <a:round/>
          </a:ln>
          <a:effectLst/>
        </c:spPr>
        <c:marker>
          <c:symbol val="circle"/>
          <c:size val="5"/>
          <c:spPr>
            <a:solidFill>
              <a:schemeClr val="bg1"/>
            </a:solidFill>
            <a:ln w="19050">
              <a:solidFill>
                <a:srgbClr val="E9713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w="19050" cap="rnd">
            <a:solidFill>
              <a:srgbClr val="A02B93"/>
            </a:solidFill>
            <a:round/>
          </a:ln>
          <a:effectLst/>
        </c:spPr>
        <c:marker>
          <c:symbol val="circle"/>
          <c:size val="5"/>
          <c:spPr>
            <a:solidFill>
              <a:schemeClr val="bg1"/>
            </a:solidFill>
            <a:ln w="19050">
              <a:solidFill>
                <a:srgbClr val="A02B9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w="19050" cap="rnd">
            <a:solidFill>
              <a:srgbClr val="A02B93"/>
            </a:solidFill>
            <a:round/>
          </a:ln>
          <a:effectLst/>
        </c:spPr>
        <c:marker>
          <c:symbol val="circle"/>
          <c:size val="5"/>
          <c:spPr>
            <a:solidFill>
              <a:schemeClr val="bg1"/>
            </a:solidFill>
            <a:ln w="19050">
              <a:solidFill>
                <a:srgbClr val="A02B93"/>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6"/>
        <c:spPr>
          <a:ln w="19050" cap="rnd">
            <a:solidFill>
              <a:srgbClr val="B27D49">
                <a:lumMod val="50000"/>
              </a:srgbClr>
            </a:solidFill>
            <a:round/>
          </a:ln>
          <a:effectLst>
            <a:outerShdw blurRad="63500" sx="102000" sy="102000" algn="ctr" rotWithShape="0">
              <a:prstClr val="black">
                <a:alpha val="40000"/>
              </a:prstClr>
            </a:outerShdw>
          </a:effectLst>
        </c:spPr>
        <c:marker>
          <c:symbol val="circle"/>
          <c:size val="5"/>
          <c:spPr>
            <a:solidFill>
              <a:schemeClr val="bg1"/>
            </a:solidFill>
            <a:ln w="19050">
              <a:solidFill>
                <a:srgbClr val="B27D49">
                  <a:lumMod val="50000"/>
                </a:srgbClr>
              </a:solidFill>
            </a:ln>
            <a:effectLst>
              <a:outerShdw blurRad="63500" sx="102000" sy="102000" algn="ctr" rotWithShape="0">
                <a:prstClr val="black">
                  <a:alpha val="40000"/>
                </a:prstClr>
              </a:outerShdw>
            </a:effectLst>
            <a:scene3d>
              <a:camera prst="orthographicFront"/>
              <a:lightRig rig="threePt" dir="t"/>
            </a:scene3d>
            <a:sp3d prstMaterial="matte">
              <a:bevelT w="127000" h="63500"/>
            </a:sp3d>
          </c:spPr>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Support!$DT$3</c:f>
              <c:strCache>
                <c:ptCount val="1"/>
                <c:pt idx="0">
                  <c:v>Total</c:v>
                </c:pt>
              </c:strCache>
            </c:strRef>
          </c:tx>
          <c:spPr>
            <a:ln w="19050" cap="rnd">
              <a:solidFill>
                <a:srgbClr val="B27D49">
                  <a:lumMod val="50000"/>
                </a:srgbClr>
              </a:solidFill>
              <a:round/>
            </a:ln>
            <a:effectLst>
              <a:outerShdw blurRad="63500" sx="102000" sy="102000" algn="ctr" rotWithShape="0">
                <a:prstClr val="black">
                  <a:alpha val="40000"/>
                </a:prstClr>
              </a:outerShdw>
            </a:effectLst>
          </c:spPr>
          <c:marker>
            <c:symbol val="circle"/>
            <c:size val="5"/>
            <c:spPr>
              <a:solidFill>
                <a:schemeClr val="bg1"/>
              </a:solidFill>
              <a:ln w="19050">
                <a:solidFill>
                  <a:srgbClr val="B27D49">
                    <a:lumMod val="50000"/>
                  </a:srgbClr>
                </a:solidFill>
              </a:ln>
              <a:effectLst>
                <a:outerShdw blurRad="63500" sx="102000" sy="102000" algn="ctr" rotWithShape="0">
                  <a:prstClr val="black">
                    <a:alpha val="40000"/>
                  </a:prstClr>
                </a:outerShdw>
              </a:effectLst>
              <a:scene3d>
                <a:camera prst="orthographicFront"/>
                <a:lightRig rig="threePt" dir="t"/>
              </a:scene3d>
              <a:sp3d prstMaterial="matte">
                <a:bevelT w="127000" h="63500"/>
              </a:sp3d>
            </c:spPr>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Dir val="y"/>
            <c:errBarType val="minus"/>
            <c:errValType val="percentage"/>
            <c:noEndCap val="0"/>
            <c:val val="100"/>
            <c:spPr>
              <a:noFill/>
              <a:ln w="9525" cap="flat" cmpd="sng" algn="ctr">
                <a:solidFill>
                  <a:srgbClr val="B27D49">
                    <a:lumMod val="20000"/>
                    <a:lumOff val="80000"/>
                  </a:srgbClr>
                </a:solidFill>
                <a:round/>
              </a:ln>
              <a:effectLst/>
            </c:spPr>
          </c:errBars>
          <c:cat>
            <c:strRef>
              <c:f>Support!$DS$4:$DS$12</c:f>
              <c:strCache>
                <c:ptCount val="8"/>
                <c:pt idx="0">
                  <c:v>EA FC</c:v>
                </c:pt>
                <c:pt idx="1">
                  <c:v>Valorant</c:v>
                </c:pt>
                <c:pt idx="2">
                  <c:v>Dota 2</c:v>
                </c:pt>
                <c:pt idx="3">
                  <c:v>Rocket League</c:v>
                </c:pt>
                <c:pt idx="4">
                  <c:v>Apex Legends</c:v>
                </c:pt>
                <c:pt idx="5">
                  <c:v>Fortnite</c:v>
                </c:pt>
                <c:pt idx="6">
                  <c:v>Counter-Strike 2</c:v>
                </c:pt>
                <c:pt idx="7">
                  <c:v>League of Legends</c:v>
                </c:pt>
              </c:strCache>
            </c:strRef>
          </c:cat>
          <c:val>
            <c:numRef>
              <c:f>Support!$DT$4:$DT$12</c:f>
              <c:numCache>
                <c:formatCode>[&gt;=1000000]0.0,,"M";[&gt;=1000]0.0,"K";0</c:formatCode>
                <c:ptCount val="8"/>
                <c:pt idx="0">
                  <c:v>6390568</c:v>
                </c:pt>
                <c:pt idx="1">
                  <c:v>5952610</c:v>
                </c:pt>
                <c:pt idx="2">
                  <c:v>5808666</c:v>
                </c:pt>
                <c:pt idx="3">
                  <c:v>5782398</c:v>
                </c:pt>
                <c:pt idx="4">
                  <c:v>5060353</c:v>
                </c:pt>
                <c:pt idx="5">
                  <c:v>5000499</c:v>
                </c:pt>
                <c:pt idx="6">
                  <c:v>4650976</c:v>
                </c:pt>
                <c:pt idx="7">
                  <c:v>4133647</c:v>
                </c:pt>
              </c:numCache>
            </c:numRef>
          </c:val>
          <c:smooth val="1"/>
          <c:extLst>
            <c:ext xmlns:c16="http://schemas.microsoft.com/office/drawing/2014/chart" uri="{C3380CC4-5D6E-409C-BE32-E72D297353CC}">
              <c16:uniqueId val="{00000000-CCB1-4964-A226-E1DBDBF08568}"/>
            </c:ext>
          </c:extLst>
        </c:ser>
        <c:dLbls>
          <c:showLegendKey val="0"/>
          <c:showVal val="0"/>
          <c:showCatName val="0"/>
          <c:showSerName val="0"/>
          <c:showPercent val="0"/>
          <c:showBubbleSize val="0"/>
        </c:dLbls>
        <c:marker val="1"/>
        <c:smooth val="0"/>
        <c:axId val="1428363567"/>
        <c:axId val="1428364047"/>
      </c:lineChart>
      <c:catAx>
        <c:axId val="1428363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1428364047"/>
        <c:crosses val="autoZero"/>
        <c:auto val="1"/>
        <c:lblAlgn val="ctr"/>
        <c:lblOffset val="100"/>
        <c:noMultiLvlLbl val="0"/>
      </c:catAx>
      <c:valAx>
        <c:axId val="1428364047"/>
        <c:scaling>
          <c:orientation val="minMax"/>
        </c:scaling>
        <c:delete val="0"/>
        <c:axPos val="l"/>
        <c:numFmt formatCode="[&gt;=1000000]0.0,,&quot;M&quot;;[&gt;=1000]0.0,&quot;K&quot;;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1428363567"/>
        <c:crosses val="autoZero"/>
        <c:crossBetween val="between"/>
      </c:valAx>
      <c:spPr>
        <a:noFill/>
        <a:ln>
          <a:noFill/>
        </a:ln>
        <a:effectLst/>
      </c:spPr>
    </c:plotArea>
    <c:plotVisOnly val="1"/>
    <c:dispBlanksAs val="gap"/>
    <c:showDLblsOverMax val="0"/>
    <c:extLst/>
  </c:chart>
  <c:spPr>
    <a:noFill/>
    <a:ln w="6350"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[Gaming Esports Dashboard.xlsx]Support!Pvt14</c:name>
    <c:fmtId val="1"/>
  </c:pivotSource>
  <c:chart>
    <c:title>
      <c:tx>
        <c:rich>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r>
              <a:rPr lang="en-IN"/>
              <a:t>Total Viewership by Platform</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
        <c:spPr>
          <a:solidFill>
            <a:schemeClr val="accent1"/>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
        <c:spPr>
          <a:solidFill>
            <a:srgbClr val="D57BFF"/>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
        <c:spPr>
          <a:solidFill>
            <a:srgbClr val="D57BFF"/>
          </a:solidFill>
          <a:ln>
            <a:noFill/>
          </a:ln>
          <a:effectLst/>
          <a:sp3d/>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
        <c:spPr>
          <a:gradFill flip="none" rotWithShape="1">
            <a:gsLst>
              <a:gs pos="0">
                <a:srgbClr val="92D050">
                  <a:shade val="30000"/>
                  <a:satMod val="115000"/>
                </a:srgbClr>
              </a:gs>
              <a:gs pos="50000">
                <a:srgbClr val="92D050">
                  <a:shade val="67500"/>
                  <a:satMod val="115000"/>
                </a:srgbClr>
              </a:gs>
              <a:gs pos="100000">
                <a:srgbClr val="92D050">
                  <a:shade val="100000"/>
                  <a:satMod val="115000"/>
                </a:srgbClr>
              </a:gs>
            </a:gsLst>
            <a:lin ang="1620000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816699"/>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gradFill flip="none" rotWithShape="1">
            <a:gsLst>
              <a:gs pos="0">
                <a:srgbClr val="9F80B3">
                  <a:shade val="30000"/>
                  <a:satMod val="115000"/>
                </a:srgbClr>
              </a:gs>
              <a:gs pos="50000">
                <a:srgbClr val="9F80B3">
                  <a:shade val="67500"/>
                  <a:satMod val="115000"/>
                </a:srgbClr>
              </a:gs>
              <a:gs pos="100000">
                <a:srgbClr val="9F80B3">
                  <a:shade val="100000"/>
                  <a:satMod val="115000"/>
                </a:srgbClr>
              </a:gs>
            </a:gsLst>
            <a:lin ang="16200000" scaled="1"/>
            <a:tileRect/>
          </a:gradFill>
          <a:ln>
            <a:noFill/>
          </a:ln>
          <a:effectLst/>
          <a:scene3d>
            <a:camera prst="orthographicFront"/>
            <a:lightRig rig="threePt" dir="t"/>
          </a:scene3d>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gradFill flip="none" rotWithShape="1">
            <a:gsLst>
              <a:gs pos="0">
                <a:srgbClr val="9F80B3">
                  <a:shade val="30000"/>
                  <a:satMod val="115000"/>
                </a:srgbClr>
              </a:gs>
              <a:gs pos="50000">
                <a:srgbClr val="9F80B3">
                  <a:shade val="67500"/>
                  <a:satMod val="115000"/>
                </a:srgbClr>
              </a:gs>
              <a:gs pos="100000">
                <a:srgbClr val="9F80B3">
                  <a:shade val="100000"/>
                  <a:satMod val="115000"/>
                </a:srgbClr>
              </a:gs>
            </a:gsLst>
            <a:lin ang="16200000" scaled="1"/>
            <a:tileRect/>
          </a:gradFill>
          <a:ln>
            <a:noFill/>
          </a:ln>
          <a:effectLst/>
          <a:scene3d>
            <a:camera prst="orthographicFront"/>
            <a:lightRig rig="threePt" dir="t"/>
          </a:scene3d>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blipFill>
            <a:blip xmlns:r="http://schemas.openxmlformats.org/officeDocument/2006/relationships" r:embed="rId4"/>
            <a:stretch>
              <a:fillRect/>
            </a:stretch>
          </a:blipFill>
          <a:ln>
            <a:noFill/>
          </a:ln>
          <a:effectLst/>
          <a:scene3d>
            <a:camera prst="orthographicFront"/>
            <a:lightRig rig="threePt" dir="t"/>
          </a:scene3d>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30355059157552733"/>
          <c:y val="7.3675912233226865E-2"/>
          <c:w val="0.67448375885257239"/>
          <c:h val="0.91046918532471133"/>
        </c:manualLayout>
      </c:layout>
      <c:barChart>
        <c:barDir val="bar"/>
        <c:grouping val="clustered"/>
        <c:varyColors val="0"/>
        <c:ser>
          <c:idx val="0"/>
          <c:order val="0"/>
          <c:tx>
            <c:strRef>
              <c:f>Support!$ED$3</c:f>
              <c:strCache>
                <c:ptCount val="1"/>
                <c:pt idx="0">
                  <c:v>Total</c:v>
                </c:pt>
              </c:strCache>
            </c:strRef>
          </c:tx>
          <c:spPr>
            <a:blipFill>
              <a:blip xmlns:r="http://schemas.openxmlformats.org/officeDocument/2006/relationships" r:embed="rId4"/>
              <a:stretch>
                <a:fillRect/>
              </a:stretch>
            </a:blipFill>
            <a:ln>
              <a:noFill/>
            </a:ln>
            <a:effectLst/>
            <a:scene3d>
              <a:camera prst="orthographicFront"/>
              <a:lightRig rig="threePt" dir="t"/>
            </a:scene3d>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Support!$EC$4:$EC$8</c:f>
              <c:strCache>
                <c:ptCount val="4"/>
                <c:pt idx="0">
                  <c:v>Twitch</c:v>
                </c:pt>
                <c:pt idx="1">
                  <c:v>YouTube</c:v>
                </c:pt>
                <c:pt idx="2">
                  <c:v>Multi-Platform</c:v>
                </c:pt>
                <c:pt idx="3">
                  <c:v>Kick</c:v>
                </c:pt>
              </c:strCache>
            </c:strRef>
          </c:cat>
          <c:val>
            <c:numRef>
              <c:f>Support!$ED$4:$ED$8</c:f>
              <c:numCache>
                <c:formatCode>[&gt;=1000000]0.0,,"M";[&gt;=1000]0.0,"K";0</c:formatCode>
                <c:ptCount val="4"/>
                <c:pt idx="0">
                  <c:v>13049538</c:v>
                </c:pt>
                <c:pt idx="1">
                  <c:v>11044659</c:v>
                </c:pt>
                <c:pt idx="2">
                  <c:v>9709851</c:v>
                </c:pt>
                <c:pt idx="3">
                  <c:v>8975669</c:v>
                </c:pt>
              </c:numCache>
            </c:numRef>
          </c:val>
          <c:extLst>
            <c:ext xmlns:c16="http://schemas.microsoft.com/office/drawing/2014/chart" uri="{C3380CC4-5D6E-409C-BE32-E72D297353CC}">
              <c16:uniqueId val="{00000000-5CAE-4925-A61C-0D18A91992D5}"/>
            </c:ext>
          </c:extLst>
        </c:ser>
        <c:dLbls>
          <c:showLegendKey val="0"/>
          <c:showVal val="1"/>
          <c:showCatName val="0"/>
          <c:showSerName val="0"/>
          <c:showPercent val="0"/>
          <c:showBubbleSize val="0"/>
        </c:dLbls>
        <c:gapWidth val="60"/>
        <c:axId val="1282050975"/>
        <c:axId val="1282060095"/>
      </c:barChart>
      <c:catAx>
        <c:axId val="1282050975"/>
        <c:scaling>
          <c:orientation val="minMax"/>
        </c:scaling>
        <c:delete val="0"/>
        <c:axPos val="l"/>
        <c:numFmt formatCode="General" sourceLinked="1"/>
        <c:majorTickMark val="none"/>
        <c:minorTickMark val="none"/>
        <c:tickLblPos val="nextTo"/>
        <c:spPr>
          <a:noFill/>
          <a:ln w="12700" cap="flat" cmpd="sng" algn="ctr">
            <a:solidFill>
              <a:srgbClr val="B27D49">
                <a:lumMod val="75000"/>
              </a:srgbClr>
            </a:solidFill>
            <a:prstDash val="solid"/>
            <a:miter lim="800000"/>
          </a:ln>
          <a:effectLst/>
        </c:spPr>
        <c:txPr>
          <a:bodyPr rot="-60000000" spcFirstLastPara="1" vertOverflow="ellipsis" vert="horz" wrap="square" anchor="ctr" anchorCtr="1"/>
          <a:lstStyle/>
          <a:p>
            <a:pPr>
              <a:defRPr sz="800" b="1" i="0" u="none" strike="noStrike" kern="1200" baseline="0">
                <a:solidFill>
                  <a:schemeClr val="tx1"/>
                </a:solidFill>
                <a:latin typeface="+mn-lt"/>
                <a:ea typeface="+mn-ea"/>
                <a:cs typeface="+mn-cs"/>
              </a:defRPr>
            </a:pPr>
            <a:endParaRPr lang="en-US"/>
          </a:p>
        </c:txPr>
        <c:crossAx val="1282060095"/>
        <c:crosses val="autoZero"/>
        <c:auto val="1"/>
        <c:lblAlgn val="ctr"/>
        <c:lblOffset val="100"/>
        <c:noMultiLvlLbl val="0"/>
      </c:catAx>
      <c:valAx>
        <c:axId val="1282060095"/>
        <c:scaling>
          <c:orientation val="minMax"/>
        </c:scaling>
        <c:delete val="1"/>
        <c:axPos val="b"/>
        <c:numFmt formatCode="[&gt;=1000000]0.0,,&quot;M&quot;;[&gt;=1000]0.0,&quot;K&quot;;0" sourceLinked="1"/>
        <c:majorTickMark val="none"/>
        <c:minorTickMark val="none"/>
        <c:tickLblPos val="nextTo"/>
        <c:crossAx val="1282050975"/>
        <c:crosses val="autoZero"/>
        <c:crossBetween val="between"/>
      </c:valAx>
      <c:spPr>
        <a:noFill/>
        <a:ln>
          <a:noFill/>
        </a:ln>
        <a:effectLst/>
      </c:spPr>
    </c:plotArea>
    <c:plotVisOnly val="1"/>
    <c:dispBlanksAs val="gap"/>
    <c:showDLblsOverMax val="0"/>
    <c:extLst/>
  </c:chart>
  <c:spPr>
    <a:noFill/>
    <a:ln w="6350"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6350" cap="flat" cmpd="sng" algn="ctr">
          <a:solidFill>
            <a:srgbClr val="A90B87"/>
          </a:solidFill>
          <a:round/>
        </a14:hiddenLine>
      </a:ext>
    </a:ex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Overview'!A1"/><Relationship Id="rId13" Type="http://schemas.openxmlformats.org/officeDocument/2006/relationships/chart" Target="../charts/chart1.xml"/><Relationship Id="rId3" Type="http://schemas.openxmlformats.org/officeDocument/2006/relationships/hyperlink" Target="https://www.youtube.com/@NextGenTemplates" TargetMode="External"/><Relationship Id="rId7" Type="http://schemas.openxmlformats.org/officeDocument/2006/relationships/image" Target="../media/image4.png"/><Relationship Id="rId12" Type="http://schemas.openxmlformats.org/officeDocument/2006/relationships/hyperlink" Target="#'Sponsors'!A1"/><Relationship Id="rId2" Type="http://schemas.openxmlformats.org/officeDocument/2006/relationships/image" Target="../media/image1.png"/><Relationship Id="rId16" Type="http://schemas.openxmlformats.org/officeDocument/2006/relationships/chart" Target="../charts/chart4.xml"/><Relationship Id="rId1" Type="http://schemas.openxmlformats.org/officeDocument/2006/relationships/hyperlink" Target="https://nextgentemplates.com/" TargetMode="External"/><Relationship Id="rId6" Type="http://schemas.openxmlformats.org/officeDocument/2006/relationships/hyperlink" Target="https://www.linkedin.com/company/pk-anexcelexpert" TargetMode="External"/><Relationship Id="rId11" Type="http://schemas.openxmlformats.org/officeDocument/2006/relationships/hyperlink" Target="#'Events'!A1"/><Relationship Id="rId5" Type="http://schemas.openxmlformats.org/officeDocument/2006/relationships/image" Target="../media/image3.png"/><Relationship Id="rId15" Type="http://schemas.openxmlformats.org/officeDocument/2006/relationships/chart" Target="../charts/chart3.xml"/><Relationship Id="rId10" Type="http://schemas.openxmlformats.org/officeDocument/2006/relationships/hyperlink" Target="#'Audience'!A1"/><Relationship Id="rId4" Type="http://schemas.openxmlformats.org/officeDocument/2006/relationships/image" Target="../media/image2.png"/><Relationship Id="rId9" Type="http://schemas.openxmlformats.org/officeDocument/2006/relationships/hyperlink" Target="#'Revenue Mix'!A1"/><Relationship Id="rId14" Type="http://schemas.openxmlformats.org/officeDocument/2006/relationships/chart" Target="../charts/chart2.xml"/></Relationships>
</file>

<file path=xl/drawings/_rels/drawing2.xml.rels><?xml version="1.0" encoding="UTF-8" standalone="yes"?>
<Relationships xmlns="http://schemas.openxmlformats.org/package/2006/relationships"><Relationship Id="rId8" Type="http://schemas.openxmlformats.org/officeDocument/2006/relationships/hyperlink" Target="#'Overview'!A1"/><Relationship Id="rId13" Type="http://schemas.openxmlformats.org/officeDocument/2006/relationships/chart" Target="../charts/chart5.xml"/><Relationship Id="rId3" Type="http://schemas.openxmlformats.org/officeDocument/2006/relationships/hyperlink" Target="https://www.youtube.com/@NextGenTemplates" TargetMode="External"/><Relationship Id="rId7" Type="http://schemas.openxmlformats.org/officeDocument/2006/relationships/image" Target="../media/image4.png"/><Relationship Id="rId12" Type="http://schemas.openxmlformats.org/officeDocument/2006/relationships/hyperlink" Target="#'Sponsors'!A1"/><Relationship Id="rId2" Type="http://schemas.openxmlformats.org/officeDocument/2006/relationships/image" Target="../media/image1.png"/><Relationship Id="rId16" Type="http://schemas.openxmlformats.org/officeDocument/2006/relationships/chart" Target="../charts/chart8.xml"/><Relationship Id="rId1" Type="http://schemas.openxmlformats.org/officeDocument/2006/relationships/hyperlink" Target="https://nextgentemplates.com/" TargetMode="External"/><Relationship Id="rId6" Type="http://schemas.openxmlformats.org/officeDocument/2006/relationships/hyperlink" Target="https://www.linkedin.com/company/pk-anexcelexpert" TargetMode="External"/><Relationship Id="rId11" Type="http://schemas.openxmlformats.org/officeDocument/2006/relationships/hyperlink" Target="#'Events'!A1"/><Relationship Id="rId5" Type="http://schemas.openxmlformats.org/officeDocument/2006/relationships/image" Target="../media/image3.png"/><Relationship Id="rId15" Type="http://schemas.openxmlformats.org/officeDocument/2006/relationships/chart" Target="../charts/chart7.xml"/><Relationship Id="rId10" Type="http://schemas.openxmlformats.org/officeDocument/2006/relationships/hyperlink" Target="#'Audience'!A1"/><Relationship Id="rId4" Type="http://schemas.openxmlformats.org/officeDocument/2006/relationships/image" Target="../media/image2.png"/><Relationship Id="rId9" Type="http://schemas.openxmlformats.org/officeDocument/2006/relationships/hyperlink" Target="#'Revenue Mix'!A1"/><Relationship Id="rId14" Type="http://schemas.openxmlformats.org/officeDocument/2006/relationships/chart" Target="../charts/chart6.xml"/></Relationships>
</file>

<file path=xl/drawings/_rels/drawing3.xml.rels><?xml version="1.0" encoding="UTF-8" standalone="yes"?>
<Relationships xmlns="http://schemas.openxmlformats.org/package/2006/relationships"><Relationship Id="rId8" Type="http://schemas.openxmlformats.org/officeDocument/2006/relationships/hyperlink" Target="#'Overview'!A1"/><Relationship Id="rId13" Type="http://schemas.openxmlformats.org/officeDocument/2006/relationships/chart" Target="../charts/chart9.xml"/><Relationship Id="rId3" Type="http://schemas.openxmlformats.org/officeDocument/2006/relationships/hyperlink" Target="https://www.youtube.com/@NextGenTemplates" TargetMode="External"/><Relationship Id="rId7" Type="http://schemas.openxmlformats.org/officeDocument/2006/relationships/image" Target="../media/image4.png"/><Relationship Id="rId12" Type="http://schemas.openxmlformats.org/officeDocument/2006/relationships/hyperlink" Target="#'Sponsors'!A1"/><Relationship Id="rId2" Type="http://schemas.openxmlformats.org/officeDocument/2006/relationships/image" Target="../media/image1.png"/><Relationship Id="rId16" Type="http://schemas.openxmlformats.org/officeDocument/2006/relationships/chart" Target="../charts/chart12.xml"/><Relationship Id="rId1" Type="http://schemas.openxmlformats.org/officeDocument/2006/relationships/hyperlink" Target="https://nextgentemplates.com/" TargetMode="External"/><Relationship Id="rId6" Type="http://schemas.openxmlformats.org/officeDocument/2006/relationships/hyperlink" Target="https://www.linkedin.com/company/pk-anexcelexpert" TargetMode="External"/><Relationship Id="rId11" Type="http://schemas.openxmlformats.org/officeDocument/2006/relationships/hyperlink" Target="#'Events'!A1"/><Relationship Id="rId5" Type="http://schemas.openxmlformats.org/officeDocument/2006/relationships/image" Target="../media/image3.png"/><Relationship Id="rId15" Type="http://schemas.openxmlformats.org/officeDocument/2006/relationships/chart" Target="../charts/chart11.xml"/><Relationship Id="rId10" Type="http://schemas.openxmlformats.org/officeDocument/2006/relationships/hyperlink" Target="#'Audience'!A1"/><Relationship Id="rId4" Type="http://schemas.openxmlformats.org/officeDocument/2006/relationships/image" Target="../media/image2.png"/><Relationship Id="rId9" Type="http://schemas.openxmlformats.org/officeDocument/2006/relationships/hyperlink" Target="#'Revenue Mix'!A1"/><Relationship Id="rId14" Type="http://schemas.openxmlformats.org/officeDocument/2006/relationships/chart" Target="../charts/chart10.xml"/></Relationships>
</file>

<file path=xl/drawings/_rels/drawing4.xml.rels><?xml version="1.0" encoding="UTF-8" standalone="yes"?>
<Relationships xmlns="http://schemas.openxmlformats.org/package/2006/relationships"><Relationship Id="rId8" Type="http://schemas.openxmlformats.org/officeDocument/2006/relationships/hyperlink" Target="#'Overview'!A1"/><Relationship Id="rId13" Type="http://schemas.openxmlformats.org/officeDocument/2006/relationships/chart" Target="../charts/chart13.xml"/><Relationship Id="rId3" Type="http://schemas.openxmlformats.org/officeDocument/2006/relationships/hyperlink" Target="https://www.youtube.com/@NextGenTemplates" TargetMode="External"/><Relationship Id="rId7" Type="http://schemas.openxmlformats.org/officeDocument/2006/relationships/image" Target="../media/image4.png"/><Relationship Id="rId12" Type="http://schemas.openxmlformats.org/officeDocument/2006/relationships/hyperlink" Target="#'Sponsors'!A1"/><Relationship Id="rId2" Type="http://schemas.openxmlformats.org/officeDocument/2006/relationships/image" Target="../media/image1.png"/><Relationship Id="rId16" Type="http://schemas.openxmlformats.org/officeDocument/2006/relationships/chart" Target="../charts/chart16.xml"/><Relationship Id="rId1" Type="http://schemas.openxmlformats.org/officeDocument/2006/relationships/hyperlink" Target="https://nextgentemplates.com/" TargetMode="External"/><Relationship Id="rId6" Type="http://schemas.openxmlformats.org/officeDocument/2006/relationships/hyperlink" Target="https://www.linkedin.com/company/pk-anexcelexpert" TargetMode="External"/><Relationship Id="rId11" Type="http://schemas.openxmlformats.org/officeDocument/2006/relationships/hyperlink" Target="#'Events'!A1"/><Relationship Id="rId5" Type="http://schemas.openxmlformats.org/officeDocument/2006/relationships/image" Target="../media/image3.png"/><Relationship Id="rId15" Type="http://schemas.openxmlformats.org/officeDocument/2006/relationships/chart" Target="../charts/chart15.xml"/><Relationship Id="rId10" Type="http://schemas.openxmlformats.org/officeDocument/2006/relationships/hyperlink" Target="#'Audience'!A1"/><Relationship Id="rId4" Type="http://schemas.openxmlformats.org/officeDocument/2006/relationships/image" Target="../media/image2.png"/><Relationship Id="rId9" Type="http://schemas.openxmlformats.org/officeDocument/2006/relationships/hyperlink" Target="#'Revenue Mix'!A1"/><Relationship Id="rId14" Type="http://schemas.openxmlformats.org/officeDocument/2006/relationships/chart" Target="../charts/chart14.xml"/></Relationships>
</file>

<file path=xl/drawings/_rels/drawing5.xml.rels><?xml version="1.0" encoding="UTF-8" standalone="yes"?>
<Relationships xmlns="http://schemas.openxmlformats.org/package/2006/relationships"><Relationship Id="rId8" Type="http://schemas.openxmlformats.org/officeDocument/2006/relationships/hyperlink" Target="#'Overview'!A1"/><Relationship Id="rId13" Type="http://schemas.openxmlformats.org/officeDocument/2006/relationships/chart" Target="../charts/chart17.xml"/><Relationship Id="rId3" Type="http://schemas.openxmlformats.org/officeDocument/2006/relationships/hyperlink" Target="https://www.youtube.com/@NextGenTemplates" TargetMode="External"/><Relationship Id="rId7" Type="http://schemas.openxmlformats.org/officeDocument/2006/relationships/image" Target="../media/image4.png"/><Relationship Id="rId12" Type="http://schemas.openxmlformats.org/officeDocument/2006/relationships/hyperlink" Target="#'Sponsors'!A1"/><Relationship Id="rId2" Type="http://schemas.openxmlformats.org/officeDocument/2006/relationships/image" Target="../media/image1.png"/><Relationship Id="rId1" Type="http://schemas.openxmlformats.org/officeDocument/2006/relationships/hyperlink" Target="https://nextgentemplates.com/" TargetMode="External"/><Relationship Id="rId6" Type="http://schemas.openxmlformats.org/officeDocument/2006/relationships/hyperlink" Target="https://www.linkedin.com/company/pk-anexcelexpert" TargetMode="External"/><Relationship Id="rId11" Type="http://schemas.openxmlformats.org/officeDocument/2006/relationships/hyperlink" Target="#'Events'!A1"/><Relationship Id="rId5" Type="http://schemas.openxmlformats.org/officeDocument/2006/relationships/image" Target="../media/image3.png"/><Relationship Id="rId15" Type="http://schemas.openxmlformats.org/officeDocument/2006/relationships/chart" Target="../charts/chart19.xml"/><Relationship Id="rId10" Type="http://schemas.openxmlformats.org/officeDocument/2006/relationships/hyperlink" Target="#'Audience'!A1"/><Relationship Id="rId4" Type="http://schemas.openxmlformats.org/officeDocument/2006/relationships/image" Target="../media/image2.png"/><Relationship Id="rId9" Type="http://schemas.openxmlformats.org/officeDocument/2006/relationships/hyperlink" Target="#'Revenue Mix'!A1"/><Relationship Id="rId1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0</xdr:col>
      <xdr:colOff>25399</xdr:colOff>
      <xdr:row>0</xdr:row>
      <xdr:rowOff>0</xdr:rowOff>
    </xdr:from>
    <xdr:to>
      <xdr:col>20</xdr:col>
      <xdr:colOff>609599</xdr:colOff>
      <xdr:row>3</xdr:row>
      <xdr:rowOff>130629</xdr:rowOff>
    </xdr:to>
    <xdr:sp macro="" textlink="">
      <xdr:nvSpPr>
        <xdr:cNvPr id="2" name="Rectangle: Top Corners Rounded 1">
          <a:extLst>
            <a:ext uri="{FF2B5EF4-FFF2-40B4-BE49-F238E27FC236}">
              <a16:creationId xmlns:a16="http://schemas.microsoft.com/office/drawing/2014/main" id="{4943D0B5-CDB6-84BB-927F-4BB6FD402775}"/>
            </a:ext>
          </a:extLst>
        </xdr:cNvPr>
        <xdr:cNvSpPr/>
      </xdr:nvSpPr>
      <xdr:spPr>
        <a:xfrm flipV="1">
          <a:off x="25399" y="0"/>
          <a:ext cx="12885057" cy="685800"/>
        </a:xfrm>
        <a:prstGeom prst="round2SameRect">
          <a:avLst>
            <a:gd name="adj1" fmla="val 29487"/>
            <a:gd name="adj2" fmla="val 0"/>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16200000" scaled="1"/>
          <a:tileRect/>
        </a:gra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oneCellAnchor>
    <xdr:from>
      <xdr:col>4</xdr:col>
      <xdr:colOff>609600</xdr:colOff>
      <xdr:row>0</xdr:row>
      <xdr:rowOff>31750</xdr:rowOff>
    </xdr:from>
    <xdr:ext cx="6229349" cy="327479"/>
    <xdr:sp macro="" textlink="">
      <xdr:nvSpPr>
        <xdr:cNvPr id="3" name="Header_Text">
          <a:extLst>
            <a:ext uri="{FF2B5EF4-FFF2-40B4-BE49-F238E27FC236}">
              <a16:creationId xmlns:a16="http://schemas.microsoft.com/office/drawing/2014/main" id="{C9B6164D-4E78-927D-51F0-E9482B5E7B28}"/>
            </a:ext>
          </a:extLst>
        </xdr:cNvPr>
        <xdr:cNvSpPr/>
      </xdr:nvSpPr>
      <xdr:spPr>
        <a:xfrm>
          <a:off x="3069771" y="31750"/>
          <a:ext cx="6229349" cy="327479"/>
        </a:xfrm>
        <a:prstGeom prst="rect">
          <a:avLst/>
        </a:prstGeom>
        <a:noFill/>
      </xdr:spPr>
      <xdr:txBody>
        <a:bodyPr wrap="square" lIns="91440" tIns="45720" rIns="91440" bIns="45720">
          <a:noAutofit/>
        </a:bodyPr>
        <a:lstStyle/>
        <a:p>
          <a:pPr algn="ctr"/>
          <a:r>
            <a:rPr lang="en-US" sz="1800" b="0" cap="none" spc="0">
              <a:ln w="0"/>
              <a:solidFill>
                <a:schemeClr val="bg1"/>
              </a:solidFill>
              <a:effectLst>
                <a:outerShdw blurRad="38100" dist="19050" dir="2700000" algn="tl" rotWithShape="0">
                  <a:schemeClr val="dk1">
                    <a:alpha val="40000"/>
                  </a:schemeClr>
                </a:outerShdw>
              </a:effectLst>
              <a:latin typeface="Arial Rounded MT Bold" panose="020F0704030504030204" pitchFamily="34" charset="0"/>
            </a:rPr>
            <a:t>Gaming Esports Dashboard</a:t>
          </a:r>
        </a:p>
      </xdr:txBody>
    </xdr:sp>
    <xdr:clientData/>
  </xdr:oneCellAnchor>
  <xdr:twoCellAnchor editAs="oneCell">
    <xdr:from>
      <xdr:col>0</xdr:col>
      <xdr:colOff>132444</xdr:colOff>
      <xdr:row>0</xdr:row>
      <xdr:rowOff>70640</xdr:rowOff>
    </xdr:from>
    <xdr:to>
      <xdr:col>1</xdr:col>
      <xdr:colOff>81642</xdr:colOff>
      <xdr:row>3</xdr:row>
      <xdr:rowOff>73370</xdr:rowOff>
    </xdr:to>
    <xdr:pic>
      <xdr:nvPicPr>
        <xdr:cNvPr id="5" name="Picture 4">
          <a:hlinkClick xmlns:r="http://schemas.openxmlformats.org/officeDocument/2006/relationships" r:id="rId1"/>
          <a:extLst>
            <a:ext uri="{FF2B5EF4-FFF2-40B4-BE49-F238E27FC236}">
              <a16:creationId xmlns:a16="http://schemas.microsoft.com/office/drawing/2014/main" id="{62A978AE-6FD6-EEFF-2F84-D740E59E69D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32444" y="70640"/>
          <a:ext cx="564241" cy="557901"/>
        </a:xfrm>
        <a:prstGeom prst="rect">
          <a:avLst/>
        </a:prstGeom>
      </xdr:spPr>
    </xdr:pic>
    <xdr:clientData/>
  </xdr:twoCellAnchor>
  <xdr:twoCellAnchor>
    <xdr:from>
      <xdr:col>0</xdr:col>
      <xdr:colOff>41730</xdr:colOff>
      <xdr:row>3</xdr:row>
      <xdr:rowOff>174172</xdr:rowOff>
    </xdr:from>
    <xdr:to>
      <xdr:col>2</xdr:col>
      <xdr:colOff>462644</xdr:colOff>
      <xdr:row>28</xdr:row>
      <xdr:rowOff>65314</xdr:rowOff>
    </xdr:to>
    <xdr:sp macro="" textlink="">
      <xdr:nvSpPr>
        <xdr:cNvPr id="6" name="SlicerBox1">
          <a:extLst>
            <a:ext uri="{FF2B5EF4-FFF2-40B4-BE49-F238E27FC236}">
              <a16:creationId xmlns:a16="http://schemas.microsoft.com/office/drawing/2014/main" id="{42837F62-BB78-C709-220C-DD559D0977CB}"/>
            </a:ext>
          </a:extLst>
        </xdr:cNvPr>
        <xdr:cNvSpPr/>
      </xdr:nvSpPr>
      <xdr:spPr>
        <a:xfrm>
          <a:off x="41730" y="729343"/>
          <a:ext cx="1651000" cy="4517571"/>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2</xdr:col>
      <xdr:colOff>498385</xdr:colOff>
      <xdr:row>3</xdr:row>
      <xdr:rowOff>175867</xdr:rowOff>
    </xdr:from>
    <xdr:to>
      <xdr:col>5</xdr:col>
      <xdr:colOff>442000</xdr:colOff>
      <xdr:row>8</xdr:row>
      <xdr:rowOff>53702</xdr:rowOff>
    </xdr:to>
    <xdr:sp macro="" textlink="">
      <xdr:nvSpPr>
        <xdr:cNvPr id="7" name="Box1">
          <a:extLst>
            <a:ext uri="{FF2B5EF4-FFF2-40B4-BE49-F238E27FC236}">
              <a16:creationId xmlns:a16="http://schemas.microsoft.com/office/drawing/2014/main" id="{E6D297F2-5A3B-3D37-2547-708F20801453}"/>
            </a:ext>
          </a:extLst>
        </xdr:cNvPr>
        <xdr:cNvSpPr/>
      </xdr:nvSpPr>
      <xdr:spPr>
        <a:xfrm>
          <a:off x="1728471" y="731038"/>
          <a:ext cx="1788743" cy="803121"/>
        </a:xfrm>
        <a:prstGeom prst="roundRect">
          <a:avLst>
            <a:gd name="adj" fmla="val 9385"/>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5</xdr:col>
      <xdr:colOff>545978</xdr:colOff>
      <xdr:row>3</xdr:row>
      <xdr:rowOff>175867</xdr:rowOff>
    </xdr:from>
    <xdr:to>
      <xdr:col>8</xdr:col>
      <xdr:colOff>477013</xdr:colOff>
      <xdr:row>8</xdr:row>
      <xdr:rowOff>53693</xdr:rowOff>
    </xdr:to>
    <xdr:sp macro="" textlink="">
      <xdr:nvSpPr>
        <xdr:cNvPr id="23" name="Box2">
          <a:extLst>
            <a:ext uri="{FF2B5EF4-FFF2-40B4-BE49-F238E27FC236}">
              <a16:creationId xmlns:a16="http://schemas.microsoft.com/office/drawing/2014/main" id="{6BA871F8-7ECC-D287-963F-33A4E09C5487}"/>
            </a:ext>
          </a:extLst>
        </xdr:cNvPr>
        <xdr:cNvSpPr/>
      </xdr:nvSpPr>
      <xdr:spPr>
        <a:xfrm>
          <a:off x="3621192" y="731038"/>
          <a:ext cx="1776164" cy="803112"/>
        </a:xfrm>
        <a:prstGeom prst="roundRect">
          <a:avLst>
            <a:gd name="adj" fmla="val 9385"/>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8</xdr:col>
      <xdr:colOff>580991</xdr:colOff>
      <xdr:row>3</xdr:row>
      <xdr:rowOff>175867</xdr:rowOff>
    </xdr:from>
    <xdr:to>
      <xdr:col>11</xdr:col>
      <xdr:colOff>516208</xdr:colOff>
      <xdr:row>8</xdr:row>
      <xdr:rowOff>53702</xdr:rowOff>
    </xdr:to>
    <xdr:sp macro="" textlink="">
      <xdr:nvSpPr>
        <xdr:cNvPr id="26" name="Box3">
          <a:extLst>
            <a:ext uri="{FF2B5EF4-FFF2-40B4-BE49-F238E27FC236}">
              <a16:creationId xmlns:a16="http://schemas.microsoft.com/office/drawing/2014/main" id="{5846C12E-3ECA-628A-F9EF-8A9B52505AFC}"/>
            </a:ext>
          </a:extLst>
        </xdr:cNvPr>
        <xdr:cNvSpPr/>
      </xdr:nvSpPr>
      <xdr:spPr>
        <a:xfrm>
          <a:off x="5501334" y="731038"/>
          <a:ext cx="1780345" cy="803121"/>
        </a:xfrm>
        <a:prstGeom prst="roundRect">
          <a:avLst>
            <a:gd name="adj" fmla="val 9385"/>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12</xdr:col>
      <xdr:colOff>5143</xdr:colOff>
      <xdr:row>3</xdr:row>
      <xdr:rowOff>175867</xdr:rowOff>
    </xdr:from>
    <xdr:to>
      <xdr:col>14</xdr:col>
      <xdr:colOff>562009</xdr:colOff>
      <xdr:row>8</xdr:row>
      <xdr:rowOff>53702</xdr:rowOff>
    </xdr:to>
    <xdr:sp macro="" textlink="">
      <xdr:nvSpPr>
        <xdr:cNvPr id="29" name="Box4">
          <a:extLst>
            <a:ext uri="{FF2B5EF4-FFF2-40B4-BE49-F238E27FC236}">
              <a16:creationId xmlns:a16="http://schemas.microsoft.com/office/drawing/2014/main" id="{5FCFC686-9B18-5D74-6FBB-474578EB8992}"/>
            </a:ext>
          </a:extLst>
        </xdr:cNvPr>
        <xdr:cNvSpPr/>
      </xdr:nvSpPr>
      <xdr:spPr>
        <a:xfrm>
          <a:off x="7385657" y="731038"/>
          <a:ext cx="1786952" cy="803121"/>
        </a:xfrm>
        <a:prstGeom prst="roundRect">
          <a:avLst>
            <a:gd name="adj" fmla="val 9385"/>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15</xdr:col>
      <xdr:colOff>50942</xdr:colOff>
      <xdr:row>3</xdr:row>
      <xdr:rowOff>175867</xdr:rowOff>
    </xdr:from>
    <xdr:to>
      <xdr:col>17</xdr:col>
      <xdr:colOff>609600</xdr:colOff>
      <xdr:row>8</xdr:row>
      <xdr:rowOff>53702</xdr:rowOff>
    </xdr:to>
    <xdr:sp macro="" textlink="">
      <xdr:nvSpPr>
        <xdr:cNvPr id="32" name="Box5">
          <a:extLst>
            <a:ext uri="{FF2B5EF4-FFF2-40B4-BE49-F238E27FC236}">
              <a16:creationId xmlns:a16="http://schemas.microsoft.com/office/drawing/2014/main" id="{05212889-92BB-F123-92F8-92A0D5D98387}"/>
            </a:ext>
          </a:extLst>
        </xdr:cNvPr>
        <xdr:cNvSpPr/>
      </xdr:nvSpPr>
      <xdr:spPr>
        <a:xfrm>
          <a:off x="9276585" y="731038"/>
          <a:ext cx="1788744" cy="803121"/>
        </a:xfrm>
        <a:prstGeom prst="roundRect">
          <a:avLst>
            <a:gd name="adj" fmla="val 9385"/>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2</xdr:col>
      <xdr:colOff>552451</xdr:colOff>
      <xdr:row>8</xdr:row>
      <xdr:rowOff>112487</xdr:rowOff>
    </xdr:from>
    <xdr:to>
      <xdr:col>7</xdr:col>
      <xdr:colOff>216808</xdr:colOff>
      <xdr:row>17</xdr:row>
      <xdr:rowOff>91622</xdr:rowOff>
    </xdr:to>
    <xdr:sp macro="" textlink="">
      <xdr:nvSpPr>
        <xdr:cNvPr id="8" name="Box6">
          <a:extLst>
            <a:ext uri="{FF2B5EF4-FFF2-40B4-BE49-F238E27FC236}">
              <a16:creationId xmlns:a16="http://schemas.microsoft.com/office/drawing/2014/main" id="{9E9D29CD-4F21-57EC-3DF9-52BC0C444DA9}"/>
            </a:ext>
          </a:extLst>
        </xdr:cNvPr>
        <xdr:cNvSpPr/>
      </xdr:nvSpPr>
      <xdr:spPr>
        <a:xfrm>
          <a:off x="1782537" y="1592944"/>
          <a:ext cx="2739571" cy="1644649"/>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accent6">
                <a:lumMod val="50000"/>
              </a:schemeClr>
            </a:solidFill>
            <a:highlight>
              <a:srgbClr val="008000"/>
            </a:highlight>
            <a:latin typeface="+mn-lt"/>
            <a:ea typeface="+mn-ea"/>
            <a:cs typeface="+mn-cs"/>
          </a:endParaRPr>
        </a:p>
      </xdr:txBody>
    </xdr:sp>
    <xdr:clientData/>
  </xdr:twoCellAnchor>
  <xdr:twoCellAnchor>
    <xdr:from>
      <xdr:col>7</xdr:col>
      <xdr:colOff>332922</xdr:colOff>
      <xdr:row>8</xdr:row>
      <xdr:rowOff>118837</xdr:rowOff>
    </xdr:from>
    <xdr:to>
      <xdr:col>13</xdr:col>
      <xdr:colOff>223157</xdr:colOff>
      <xdr:row>17</xdr:row>
      <xdr:rowOff>97972</xdr:rowOff>
    </xdr:to>
    <xdr:sp macro="" textlink="">
      <xdr:nvSpPr>
        <xdr:cNvPr id="11" name="Box7">
          <a:extLst>
            <a:ext uri="{FF2B5EF4-FFF2-40B4-BE49-F238E27FC236}">
              <a16:creationId xmlns:a16="http://schemas.microsoft.com/office/drawing/2014/main" id="{ADCA4CCD-A979-838F-0AF4-0B1F0374D069}"/>
            </a:ext>
          </a:extLst>
        </xdr:cNvPr>
        <xdr:cNvSpPr/>
      </xdr:nvSpPr>
      <xdr:spPr>
        <a:xfrm>
          <a:off x="4638222" y="1599294"/>
          <a:ext cx="3580492" cy="1644649"/>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13</xdr:col>
      <xdr:colOff>302986</xdr:colOff>
      <xdr:row>8</xdr:row>
      <xdr:rowOff>144236</xdr:rowOff>
    </xdr:from>
    <xdr:to>
      <xdr:col>17</xdr:col>
      <xdr:colOff>581479</xdr:colOff>
      <xdr:row>28</xdr:row>
      <xdr:rowOff>59871</xdr:rowOff>
    </xdr:to>
    <xdr:sp macro="" textlink="">
      <xdr:nvSpPr>
        <xdr:cNvPr id="12" name="Box8">
          <a:extLst>
            <a:ext uri="{FF2B5EF4-FFF2-40B4-BE49-F238E27FC236}">
              <a16:creationId xmlns:a16="http://schemas.microsoft.com/office/drawing/2014/main" id="{5D1B90C8-5A2E-7E31-7DA6-4A8204A447B6}"/>
            </a:ext>
          </a:extLst>
        </xdr:cNvPr>
        <xdr:cNvSpPr/>
      </xdr:nvSpPr>
      <xdr:spPr>
        <a:xfrm>
          <a:off x="8298543" y="1624693"/>
          <a:ext cx="2738665" cy="3616778"/>
        </a:xfrm>
        <a:prstGeom prst="roundRect">
          <a:avLst>
            <a:gd name="adj" fmla="val 3830"/>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2</xdr:col>
      <xdr:colOff>557895</xdr:colOff>
      <xdr:row>18</xdr:row>
      <xdr:rowOff>159</xdr:rowOff>
    </xdr:from>
    <xdr:to>
      <xdr:col>13</xdr:col>
      <xdr:colOff>228600</xdr:colOff>
      <xdr:row>28</xdr:row>
      <xdr:rowOff>65314</xdr:rowOff>
    </xdr:to>
    <xdr:sp macro="" textlink="">
      <xdr:nvSpPr>
        <xdr:cNvPr id="9" name="Box9">
          <a:extLst>
            <a:ext uri="{FF2B5EF4-FFF2-40B4-BE49-F238E27FC236}">
              <a16:creationId xmlns:a16="http://schemas.microsoft.com/office/drawing/2014/main" id="{6D380194-082B-807B-0451-04685AD0EB24}"/>
            </a:ext>
          </a:extLst>
        </xdr:cNvPr>
        <xdr:cNvSpPr/>
      </xdr:nvSpPr>
      <xdr:spPr>
        <a:xfrm>
          <a:off x="1787981" y="3331188"/>
          <a:ext cx="6436176" cy="1915726"/>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18</xdr:col>
      <xdr:colOff>87087</xdr:colOff>
      <xdr:row>3</xdr:row>
      <xdr:rowOff>183244</xdr:rowOff>
    </xdr:from>
    <xdr:to>
      <xdr:col>20</xdr:col>
      <xdr:colOff>568779</xdr:colOff>
      <xdr:row>28</xdr:row>
      <xdr:rowOff>92529</xdr:rowOff>
    </xdr:to>
    <xdr:sp macro="" textlink="">
      <xdr:nvSpPr>
        <xdr:cNvPr id="19" name="SlicerBox2">
          <a:extLst>
            <a:ext uri="{FF2B5EF4-FFF2-40B4-BE49-F238E27FC236}">
              <a16:creationId xmlns:a16="http://schemas.microsoft.com/office/drawing/2014/main" id="{6B73C7B9-91ED-68EF-3EAD-31AC14BDE2B2}"/>
            </a:ext>
          </a:extLst>
        </xdr:cNvPr>
        <xdr:cNvSpPr/>
      </xdr:nvSpPr>
      <xdr:spPr>
        <a:xfrm>
          <a:off x="11157858" y="738415"/>
          <a:ext cx="1711778" cy="4535714"/>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2</xdr:col>
      <xdr:colOff>498386</xdr:colOff>
      <xdr:row>3</xdr:row>
      <xdr:rowOff>175867</xdr:rowOff>
    </xdr:from>
    <xdr:to>
      <xdr:col>2</xdr:col>
      <xdr:colOff>608802</xdr:colOff>
      <xdr:row>8</xdr:row>
      <xdr:rowOff>54204</xdr:rowOff>
    </xdr:to>
    <xdr:sp macro="" textlink="">
      <xdr:nvSpPr>
        <xdr:cNvPr id="20" name="Rectangle: Top Corners Rounded 19">
          <a:extLst>
            <a:ext uri="{FF2B5EF4-FFF2-40B4-BE49-F238E27FC236}">
              <a16:creationId xmlns:a16="http://schemas.microsoft.com/office/drawing/2014/main" id="{CEB530A1-5880-D3B8-52D5-334AF465FD39}"/>
            </a:ext>
          </a:extLst>
        </xdr:cNvPr>
        <xdr:cNvSpPr/>
      </xdr:nvSpPr>
      <xdr:spPr>
        <a:xfrm rot="16200000">
          <a:off x="1381868" y="1077642"/>
          <a:ext cx="803623" cy="110416"/>
        </a:xfrm>
        <a:prstGeom prst="round2SameRect">
          <a:avLst>
            <a:gd name="adj1" fmla="val 50000"/>
            <a:gd name="adj2" fmla="val 6944"/>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5</xdr:col>
      <xdr:colOff>545978</xdr:colOff>
      <xdr:row>3</xdr:row>
      <xdr:rowOff>175868</xdr:rowOff>
    </xdr:from>
    <xdr:to>
      <xdr:col>6</xdr:col>
      <xdr:colOff>38614</xdr:colOff>
      <xdr:row>8</xdr:row>
      <xdr:rowOff>54186</xdr:rowOff>
    </xdr:to>
    <xdr:sp macro="" textlink="">
      <xdr:nvSpPr>
        <xdr:cNvPr id="24" name="Rectangle: Top Corners Rounded 23">
          <a:extLst>
            <a:ext uri="{FF2B5EF4-FFF2-40B4-BE49-F238E27FC236}">
              <a16:creationId xmlns:a16="http://schemas.microsoft.com/office/drawing/2014/main" id="{F5ADD952-99E2-1DF1-CE32-CAD2AFFC8DD9}"/>
            </a:ext>
          </a:extLst>
        </xdr:cNvPr>
        <xdr:cNvSpPr/>
      </xdr:nvSpPr>
      <xdr:spPr>
        <a:xfrm rot="16200000">
          <a:off x="3273230" y="1079001"/>
          <a:ext cx="803604" cy="107679"/>
        </a:xfrm>
        <a:prstGeom prst="round2SameRect">
          <a:avLst>
            <a:gd name="adj1" fmla="val 50000"/>
            <a:gd name="adj2" fmla="val 6944"/>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8</xdr:col>
      <xdr:colOff>580991</xdr:colOff>
      <xdr:row>3</xdr:row>
      <xdr:rowOff>175867</xdr:rowOff>
    </xdr:from>
    <xdr:to>
      <xdr:col>9</xdr:col>
      <xdr:colOff>75955</xdr:colOff>
      <xdr:row>8</xdr:row>
      <xdr:rowOff>54204</xdr:rowOff>
    </xdr:to>
    <xdr:sp macro="" textlink="">
      <xdr:nvSpPr>
        <xdr:cNvPr id="27" name="Rectangle: Top Corners Rounded 26">
          <a:extLst>
            <a:ext uri="{FF2B5EF4-FFF2-40B4-BE49-F238E27FC236}">
              <a16:creationId xmlns:a16="http://schemas.microsoft.com/office/drawing/2014/main" id="{FC1093A8-FAAF-B630-ED12-E36DB1BC8D21}"/>
            </a:ext>
          </a:extLst>
        </xdr:cNvPr>
        <xdr:cNvSpPr/>
      </xdr:nvSpPr>
      <xdr:spPr>
        <a:xfrm rot="16200000">
          <a:off x="5154526" y="1077846"/>
          <a:ext cx="803623" cy="110007"/>
        </a:xfrm>
        <a:prstGeom prst="round2SameRect">
          <a:avLst>
            <a:gd name="adj1" fmla="val 50000"/>
            <a:gd name="adj2" fmla="val 6944"/>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12</xdr:col>
      <xdr:colOff>5143</xdr:colOff>
      <xdr:row>3</xdr:row>
      <xdr:rowOff>175867</xdr:rowOff>
    </xdr:from>
    <xdr:to>
      <xdr:col>12</xdr:col>
      <xdr:colOff>117080</xdr:colOff>
      <xdr:row>8</xdr:row>
      <xdr:rowOff>54204</xdr:rowOff>
    </xdr:to>
    <xdr:sp macro="" textlink="">
      <xdr:nvSpPr>
        <xdr:cNvPr id="30" name="Rectangle: Top Corners Rounded 29">
          <a:extLst>
            <a:ext uri="{FF2B5EF4-FFF2-40B4-BE49-F238E27FC236}">
              <a16:creationId xmlns:a16="http://schemas.microsoft.com/office/drawing/2014/main" id="{A316F837-7F48-B1F3-E7D6-818ED548A826}"/>
            </a:ext>
          </a:extLst>
        </xdr:cNvPr>
        <xdr:cNvSpPr/>
      </xdr:nvSpPr>
      <xdr:spPr>
        <a:xfrm rot="16200000">
          <a:off x="7039814" y="1076881"/>
          <a:ext cx="803623" cy="111937"/>
        </a:xfrm>
        <a:prstGeom prst="round2SameRect">
          <a:avLst>
            <a:gd name="adj1" fmla="val 50000"/>
            <a:gd name="adj2" fmla="val 6944"/>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15</xdr:col>
      <xdr:colOff>50943</xdr:colOff>
      <xdr:row>3</xdr:row>
      <xdr:rowOff>175867</xdr:rowOff>
    </xdr:from>
    <xdr:to>
      <xdr:col>15</xdr:col>
      <xdr:colOff>161359</xdr:colOff>
      <xdr:row>8</xdr:row>
      <xdr:rowOff>54204</xdr:rowOff>
    </xdr:to>
    <xdr:sp macro="" textlink="">
      <xdr:nvSpPr>
        <xdr:cNvPr id="33" name="Rectangle: Top Corners Rounded 32">
          <a:extLst>
            <a:ext uri="{FF2B5EF4-FFF2-40B4-BE49-F238E27FC236}">
              <a16:creationId xmlns:a16="http://schemas.microsoft.com/office/drawing/2014/main" id="{9D4D3D0A-3B0D-376B-6273-EA806A13146D}"/>
            </a:ext>
          </a:extLst>
        </xdr:cNvPr>
        <xdr:cNvSpPr/>
      </xdr:nvSpPr>
      <xdr:spPr>
        <a:xfrm rot="16200000">
          <a:off x="8929982" y="1077642"/>
          <a:ext cx="803623" cy="110416"/>
        </a:xfrm>
        <a:prstGeom prst="round2SameRect">
          <a:avLst>
            <a:gd name="adj1" fmla="val 50000"/>
            <a:gd name="adj2" fmla="val 6944"/>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editAs="oneCell">
    <xdr:from>
      <xdr:col>19</xdr:col>
      <xdr:colOff>252189</xdr:colOff>
      <xdr:row>1</xdr:row>
      <xdr:rowOff>445</xdr:rowOff>
    </xdr:from>
    <xdr:to>
      <xdr:col>19</xdr:col>
      <xdr:colOff>578089</xdr:colOff>
      <xdr:row>2</xdr:row>
      <xdr:rowOff>141288</xdr:rowOff>
    </xdr:to>
    <xdr:pic>
      <xdr:nvPicPr>
        <xdr:cNvPr id="10" name="Picture 9">
          <a:hlinkClick xmlns:r="http://schemas.openxmlformats.org/officeDocument/2006/relationships" r:id="rId3"/>
          <a:extLst>
            <a:ext uri="{FF2B5EF4-FFF2-40B4-BE49-F238E27FC236}">
              <a16:creationId xmlns:a16="http://schemas.microsoft.com/office/drawing/2014/main" id="{D84B83C3-6FFC-475A-8925-FEEF9A1AE645}"/>
            </a:ext>
          </a:extLst>
        </xdr:cNvPr>
        <xdr:cNvPicPr>
          <a:picLocks noChangeAspect="1"/>
        </xdr:cNvPicPr>
      </xdr:nvPicPr>
      <xdr:blipFill>
        <a:blip xmlns:r="http://schemas.openxmlformats.org/officeDocument/2006/relationships" r:embed="rId4"/>
        <a:stretch>
          <a:fillRect/>
        </a:stretch>
      </xdr:blipFill>
      <xdr:spPr>
        <a:xfrm>
          <a:off x="11938003" y="185502"/>
          <a:ext cx="325900" cy="325900"/>
        </a:xfrm>
        <a:prstGeom prst="rect">
          <a:avLst/>
        </a:prstGeom>
      </xdr:spPr>
    </xdr:pic>
    <xdr:clientData/>
  </xdr:twoCellAnchor>
  <xdr:twoCellAnchor editAs="oneCell">
    <xdr:from>
      <xdr:col>20</xdr:col>
      <xdr:colOff>7259</xdr:colOff>
      <xdr:row>0</xdr:row>
      <xdr:rowOff>174843</xdr:rowOff>
    </xdr:from>
    <xdr:to>
      <xdr:col>20</xdr:col>
      <xdr:colOff>333159</xdr:colOff>
      <xdr:row>2</xdr:row>
      <xdr:rowOff>130629</xdr:rowOff>
    </xdr:to>
    <xdr:pic>
      <xdr:nvPicPr>
        <xdr:cNvPr id="13" name="Picture 12">
          <a:hlinkClick xmlns:r="http://schemas.openxmlformats.org/officeDocument/2006/relationships" r:id="rId1"/>
          <a:extLst>
            <a:ext uri="{FF2B5EF4-FFF2-40B4-BE49-F238E27FC236}">
              <a16:creationId xmlns:a16="http://schemas.microsoft.com/office/drawing/2014/main" id="{C465EF00-3AEC-4D80-AB85-5FAB6735705A}"/>
            </a:ext>
          </a:extLst>
        </xdr:cNvPr>
        <xdr:cNvPicPr>
          <a:picLocks noChangeAspect="1"/>
        </xdr:cNvPicPr>
      </xdr:nvPicPr>
      <xdr:blipFill>
        <a:blip xmlns:r="http://schemas.openxmlformats.org/officeDocument/2006/relationships" r:embed="rId5"/>
        <a:stretch>
          <a:fillRect/>
        </a:stretch>
      </xdr:blipFill>
      <xdr:spPr>
        <a:xfrm>
          <a:off x="12308116" y="174843"/>
          <a:ext cx="325900" cy="325900"/>
        </a:xfrm>
        <a:prstGeom prst="rect">
          <a:avLst/>
        </a:prstGeom>
      </xdr:spPr>
    </xdr:pic>
    <xdr:clientData/>
  </xdr:twoCellAnchor>
  <xdr:twoCellAnchor editAs="oneCell">
    <xdr:from>
      <xdr:col>18</xdr:col>
      <xdr:colOff>495064</xdr:colOff>
      <xdr:row>1</xdr:row>
      <xdr:rowOff>10769</xdr:rowOff>
    </xdr:from>
    <xdr:to>
      <xdr:col>19</xdr:col>
      <xdr:colOff>205921</xdr:colOff>
      <xdr:row>2</xdr:row>
      <xdr:rowOff>154328</xdr:rowOff>
    </xdr:to>
    <xdr:pic>
      <xdr:nvPicPr>
        <xdr:cNvPr id="14" name="Picture 13">
          <a:hlinkClick xmlns:r="http://schemas.openxmlformats.org/officeDocument/2006/relationships" r:id="rId6"/>
          <a:extLst>
            <a:ext uri="{FF2B5EF4-FFF2-40B4-BE49-F238E27FC236}">
              <a16:creationId xmlns:a16="http://schemas.microsoft.com/office/drawing/2014/main" id="{24DBE335-0646-47ED-AF9A-1C23553360CF}"/>
            </a:ext>
          </a:extLst>
        </xdr:cNvPr>
        <xdr:cNvPicPr>
          <a:picLocks noChangeAspect="1"/>
        </xdr:cNvPicPr>
      </xdr:nvPicPr>
      <xdr:blipFill>
        <a:blip xmlns:r="http://schemas.openxmlformats.org/officeDocument/2006/relationships" r:embed="rId7"/>
        <a:stretch>
          <a:fillRect/>
        </a:stretch>
      </xdr:blipFill>
      <xdr:spPr>
        <a:xfrm>
          <a:off x="11565835" y="195826"/>
          <a:ext cx="325900" cy="328616"/>
        </a:xfrm>
        <a:prstGeom prst="rect">
          <a:avLst/>
        </a:prstGeom>
      </xdr:spPr>
    </xdr:pic>
    <xdr:clientData/>
  </xdr:twoCellAnchor>
  <xdr:twoCellAnchor>
    <xdr:from>
      <xdr:col>2</xdr:col>
      <xdr:colOff>440873</xdr:colOff>
      <xdr:row>2</xdr:row>
      <xdr:rowOff>20865</xdr:rowOff>
    </xdr:from>
    <xdr:to>
      <xdr:col>5</xdr:col>
      <xdr:colOff>305483</xdr:colOff>
      <xdr:row>3</xdr:row>
      <xdr:rowOff>124261</xdr:rowOff>
    </xdr:to>
    <xdr:sp macro="" textlink="">
      <xdr:nvSpPr>
        <xdr:cNvPr id="16" name="Menu1">
          <a:hlinkClick xmlns:r="http://schemas.openxmlformats.org/officeDocument/2006/relationships" r:id="rId8" tooltip="Go to Overview"/>
          <a:extLst>
            <a:ext uri="{FF2B5EF4-FFF2-40B4-BE49-F238E27FC236}">
              <a16:creationId xmlns:a16="http://schemas.microsoft.com/office/drawing/2014/main" id="{73DDA548-1290-4396-8E4C-888BFCB0C646}"/>
            </a:ext>
          </a:extLst>
        </xdr:cNvPr>
        <xdr:cNvSpPr txBox="1"/>
      </xdr:nvSpPr>
      <xdr:spPr>
        <a:xfrm>
          <a:off x="1670959" y="390979"/>
          <a:ext cx="1709738" cy="288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N" sz="1200" b="1" u="none">
              <a:solidFill>
                <a:srgbClr val="FFFF53"/>
              </a:solidFill>
              <a:effectLst>
                <a:outerShdw blurRad="127000" dist="127000" dir="2700000" sx="110000" sy="110000" algn="tl" rotWithShape="0">
                  <a:schemeClr val="tx1">
                    <a:alpha val="40000"/>
                  </a:schemeClr>
                </a:outerShdw>
              </a:effectLst>
            </a:rPr>
            <a:t>Overview</a:t>
          </a:r>
        </a:p>
      </xdr:txBody>
    </xdr:sp>
    <xdr:clientData/>
  </xdr:twoCellAnchor>
  <xdr:twoCellAnchor>
    <xdr:from>
      <xdr:col>5</xdr:col>
      <xdr:colOff>380832</xdr:colOff>
      <xdr:row>2</xdr:row>
      <xdr:rowOff>20865</xdr:rowOff>
    </xdr:from>
    <xdr:to>
      <xdr:col>8</xdr:col>
      <xdr:colOff>245441</xdr:colOff>
      <xdr:row>3</xdr:row>
      <xdr:rowOff>119742</xdr:rowOff>
    </xdr:to>
    <xdr:sp macro="" textlink="">
      <xdr:nvSpPr>
        <xdr:cNvPr id="17" name="Menu2">
          <a:hlinkClick xmlns:r="http://schemas.openxmlformats.org/officeDocument/2006/relationships" r:id="rId9" tooltip="Go to Revenue Mix"/>
          <a:extLst>
            <a:ext uri="{FF2B5EF4-FFF2-40B4-BE49-F238E27FC236}">
              <a16:creationId xmlns:a16="http://schemas.microsoft.com/office/drawing/2014/main" id="{F686D075-7319-4B1D-8B12-AD1207D8C700}"/>
            </a:ext>
          </a:extLst>
        </xdr:cNvPr>
        <xdr:cNvSpPr txBox="1"/>
      </xdr:nvSpPr>
      <xdr:spPr>
        <a:xfrm>
          <a:off x="3456046" y="390979"/>
          <a:ext cx="1709738" cy="28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N" sz="900" b="1">
              <a:solidFill>
                <a:schemeClr val="accent6">
                  <a:lumMod val="20000"/>
                  <a:lumOff val="80000"/>
                </a:schemeClr>
              </a:solidFill>
            </a:rPr>
            <a:t>Revenue Mix</a:t>
          </a:r>
        </a:p>
      </xdr:txBody>
    </xdr:sp>
    <xdr:clientData/>
  </xdr:twoCellAnchor>
  <xdr:twoCellAnchor>
    <xdr:from>
      <xdr:col>8</xdr:col>
      <xdr:colOff>320790</xdr:colOff>
      <xdr:row>2</xdr:row>
      <xdr:rowOff>20865</xdr:rowOff>
    </xdr:from>
    <xdr:to>
      <xdr:col>11</xdr:col>
      <xdr:colOff>185400</xdr:colOff>
      <xdr:row>3</xdr:row>
      <xdr:rowOff>119742</xdr:rowOff>
    </xdr:to>
    <xdr:sp macro="" textlink="">
      <xdr:nvSpPr>
        <xdr:cNvPr id="18" name="Menu3">
          <a:hlinkClick xmlns:r="http://schemas.openxmlformats.org/officeDocument/2006/relationships" r:id="rId10" tooltip="Go to Audience"/>
          <a:extLst>
            <a:ext uri="{FF2B5EF4-FFF2-40B4-BE49-F238E27FC236}">
              <a16:creationId xmlns:a16="http://schemas.microsoft.com/office/drawing/2014/main" id="{05846E26-7998-4FB1-8A67-2F450CF46235}"/>
            </a:ext>
          </a:extLst>
        </xdr:cNvPr>
        <xdr:cNvSpPr txBox="1"/>
      </xdr:nvSpPr>
      <xdr:spPr>
        <a:xfrm>
          <a:off x="5241133" y="390979"/>
          <a:ext cx="1709738" cy="28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N" sz="900" b="1">
              <a:solidFill>
                <a:schemeClr val="accent6">
                  <a:lumMod val="20000"/>
                  <a:lumOff val="80000"/>
                </a:schemeClr>
              </a:solidFill>
            </a:rPr>
            <a:t>Audience</a:t>
          </a:r>
        </a:p>
      </xdr:txBody>
    </xdr:sp>
    <xdr:clientData/>
  </xdr:twoCellAnchor>
  <xdr:twoCellAnchor>
    <xdr:from>
      <xdr:col>11</xdr:col>
      <xdr:colOff>260749</xdr:colOff>
      <xdr:row>2</xdr:row>
      <xdr:rowOff>20865</xdr:rowOff>
    </xdr:from>
    <xdr:to>
      <xdr:col>14</xdr:col>
      <xdr:colOff>125358</xdr:colOff>
      <xdr:row>3</xdr:row>
      <xdr:rowOff>119742</xdr:rowOff>
    </xdr:to>
    <xdr:sp macro="" textlink="">
      <xdr:nvSpPr>
        <xdr:cNvPr id="21" name="Menu4">
          <a:hlinkClick xmlns:r="http://schemas.openxmlformats.org/officeDocument/2006/relationships" r:id="rId11" tooltip="Go to Events"/>
          <a:extLst>
            <a:ext uri="{FF2B5EF4-FFF2-40B4-BE49-F238E27FC236}">
              <a16:creationId xmlns:a16="http://schemas.microsoft.com/office/drawing/2014/main" id="{5FBFCD58-6290-45E7-999B-2E4393A3563E}"/>
            </a:ext>
          </a:extLst>
        </xdr:cNvPr>
        <xdr:cNvSpPr txBox="1"/>
      </xdr:nvSpPr>
      <xdr:spPr>
        <a:xfrm>
          <a:off x="7026220" y="390979"/>
          <a:ext cx="1709738" cy="28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N" sz="900" b="1">
              <a:solidFill>
                <a:schemeClr val="accent6">
                  <a:lumMod val="20000"/>
                  <a:lumOff val="80000"/>
                </a:schemeClr>
              </a:solidFill>
            </a:rPr>
            <a:t>Events</a:t>
          </a:r>
        </a:p>
      </xdr:txBody>
    </xdr:sp>
    <xdr:clientData/>
  </xdr:twoCellAnchor>
  <xdr:twoCellAnchor>
    <xdr:from>
      <xdr:col>14</xdr:col>
      <xdr:colOff>200707</xdr:colOff>
      <xdr:row>2</xdr:row>
      <xdr:rowOff>20864</xdr:rowOff>
    </xdr:from>
    <xdr:to>
      <xdr:col>17</xdr:col>
      <xdr:colOff>65316</xdr:colOff>
      <xdr:row>3</xdr:row>
      <xdr:rowOff>119742</xdr:rowOff>
    </xdr:to>
    <xdr:sp macro="" textlink="">
      <xdr:nvSpPr>
        <xdr:cNvPr id="22" name="Menu5">
          <a:hlinkClick xmlns:r="http://schemas.openxmlformats.org/officeDocument/2006/relationships" r:id="rId12" tooltip="Go to Sponsors"/>
          <a:extLst>
            <a:ext uri="{FF2B5EF4-FFF2-40B4-BE49-F238E27FC236}">
              <a16:creationId xmlns:a16="http://schemas.microsoft.com/office/drawing/2014/main" id="{5A743EB7-8578-4B2B-AAB6-F134BB431D8A}"/>
            </a:ext>
          </a:extLst>
        </xdr:cNvPr>
        <xdr:cNvSpPr txBox="1"/>
      </xdr:nvSpPr>
      <xdr:spPr>
        <a:xfrm>
          <a:off x="8811307" y="390978"/>
          <a:ext cx="1709738" cy="283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N" sz="900" b="1">
              <a:solidFill>
                <a:schemeClr val="accent6">
                  <a:lumMod val="20000"/>
                  <a:lumOff val="80000"/>
                </a:schemeClr>
              </a:solidFill>
            </a:rPr>
            <a:t>Sponsors</a:t>
          </a:r>
        </a:p>
      </xdr:txBody>
    </xdr:sp>
    <xdr:clientData/>
  </xdr:twoCellAnchor>
  <xdr:twoCellAnchor>
    <xdr:from>
      <xdr:col>2</xdr:col>
      <xdr:colOff>566056</xdr:colOff>
      <xdr:row>3</xdr:row>
      <xdr:rowOff>81644</xdr:rowOff>
    </xdr:from>
    <xdr:to>
      <xdr:col>5</xdr:col>
      <xdr:colOff>114300</xdr:colOff>
      <xdr:row>3</xdr:row>
      <xdr:rowOff>81644</xdr:rowOff>
    </xdr:to>
    <xdr:cxnSp macro="">
      <xdr:nvCxnSpPr>
        <xdr:cNvPr id="28" name="Straight Connector 27">
          <a:extLst>
            <a:ext uri="{FF2B5EF4-FFF2-40B4-BE49-F238E27FC236}">
              <a16:creationId xmlns:a16="http://schemas.microsoft.com/office/drawing/2014/main" id="{B57773B5-F97A-8561-818E-6A584B0A73D9}"/>
            </a:ext>
          </a:extLst>
        </xdr:cNvPr>
        <xdr:cNvCxnSpPr/>
      </xdr:nvCxnSpPr>
      <xdr:spPr>
        <a:xfrm>
          <a:off x="1796142" y="636815"/>
          <a:ext cx="1393372" cy="0"/>
        </a:xfrm>
        <a:prstGeom prst="line">
          <a:avLst/>
        </a:prstGeom>
        <a:ln w="31750" cmpd="dbl">
          <a:solidFill>
            <a:srgbClr val="FFFF53"/>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498385</xdr:colOff>
      <xdr:row>6</xdr:row>
      <xdr:rowOff>155384</xdr:rowOff>
    </xdr:from>
    <xdr:to>
      <xdr:col>5</xdr:col>
      <xdr:colOff>442000</xdr:colOff>
      <xdr:row>8</xdr:row>
      <xdr:rowOff>53702</xdr:rowOff>
    </xdr:to>
    <xdr:sp macro="" textlink="Support!C3">
      <xdr:nvSpPr>
        <xdr:cNvPr id="58" name="Cht1_Title">
          <a:extLst>
            <a:ext uri="{FF2B5EF4-FFF2-40B4-BE49-F238E27FC236}">
              <a16:creationId xmlns:a16="http://schemas.microsoft.com/office/drawing/2014/main" id="{F4FE2F91-B79D-26E0-D077-1C000B3687A0}"/>
            </a:ext>
          </a:extLst>
        </xdr:cNvPr>
        <xdr:cNvSpPr txBox="1"/>
      </xdr:nvSpPr>
      <xdr:spPr>
        <a:xfrm>
          <a:off x="1687105" y="1252664"/>
          <a:ext cx="1726695" cy="2640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ctr"/>
        <a:lstStyle/>
        <a:p>
          <a:pPr algn="ctr"/>
          <a:fld id="{A771CF29-5C9C-45D5-95CF-7ED7F2A45247}" type="TxLink">
            <a:rPr lang="en-US" sz="1000" b="0" i="0" u="none" strike="noStrike">
              <a:solidFill>
                <a:schemeClr val="accent6">
                  <a:lumMod val="75000"/>
                </a:schemeClr>
              </a:solidFill>
              <a:latin typeface="Arial Rounded MT Bold" panose="020F0704030504030204" pitchFamily="34" charset="0"/>
            </a:rPr>
            <a:pPr algn="ctr"/>
            <a:t>Total Revenue</a:t>
          </a:fld>
          <a:endParaRPr lang="en-IN" sz="1000">
            <a:solidFill>
              <a:schemeClr val="accent6">
                <a:lumMod val="75000"/>
              </a:schemeClr>
            </a:solidFill>
            <a:latin typeface="Arial Rounded MT Bold" panose="020F0704030504030204" pitchFamily="34" charset="0"/>
          </a:endParaRPr>
        </a:p>
      </xdr:txBody>
    </xdr:sp>
    <xdr:clientData/>
  </xdr:twoCellAnchor>
  <xdr:twoCellAnchor>
    <xdr:from>
      <xdr:col>2</xdr:col>
      <xdr:colOff>498385</xdr:colOff>
      <xdr:row>3</xdr:row>
      <xdr:rowOff>175867</xdr:rowOff>
    </xdr:from>
    <xdr:to>
      <xdr:col>5</xdr:col>
      <xdr:colOff>442000</xdr:colOff>
      <xdr:row>6</xdr:row>
      <xdr:rowOff>155384</xdr:rowOff>
    </xdr:to>
    <xdr:sp macro="" textlink="Support!$C$4">
      <xdr:nvSpPr>
        <xdr:cNvPr id="59" name="Cht1_Value">
          <a:extLst>
            <a:ext uri="{FF2B5EF4-FFF2-40B4-BE49-F238E27FC236}">
              <a16:creationId xmlns:a16="http://schemas.microsoft.com/office/drawing/2014/main" id="{D53D3531-B96E-73D1-C633-957FB649A194}"/>
            </a:ext>
          </a:extLst>
        </xdr:cNvPr>
        <xdr:cNvSpPr txBox="1"/>
      </xdr:nvSpPr>
      <xdr:spPr>
        <a:xfrm>
          <a:off x="1687105" y="724507"/>
          <a:ext cx="1726695" cy="5281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ctr"/>
        <a:lstStyle/>
        <a:p>
          <a:pPr algn="ctr"/>
          <a:fld id="{A1F67755-8BD4-48E9-B4E7-90BF811B687C}" type="TxLink">
            <a:rPr lang="en-US" sz="2200" b="0" i="0" u="none" strike="noStrike">
              <a:solidFill>
                <a:schemeClr val="accent6">
                  <a:lumMod val="50000"/>
                </a:schemeClr>
              </a:solidFill>
              <a:latin typeface="Arial Rounded MT Bold" panose="020F0704030504030204" pitchFamily="34" charset="0"/>
            </a:rPr>
            <a:pPr algn="ctr"/>
            <a:t>$183.8M</a:t>
          </a:fld>
          <a:endParaRPr lang="en-IN" sz="2200">
            <a:solidFill>
              <a:schemeClr val="accent6">
                <a:lumMod val="50000"/>
              </a:schemeClr>
            </a:solidFill>
            <a:latin typeface="Arial Rounded MT Bold" panose="020F0704030504030204" pitchFamily="34" charset="0"/>
          </a:endParaRPr>
        </a:p>
      </xdr:txBody>
    </xdr:sp>
    <xdr:clientData/>
  </xdr:twoCellAnchor>
  <xdr:twoCellAnchor>
    <xdr:from>
      <xdr:col>5</xdr:col>
      <xdr:colOff>545978</xdr:colOff>
      <xdr:row>6</xdr:row>
      <xdr:rowOff>155378</xdr:rowOff>
    </xdr:from>
    <xdr:to>
      <xdr:col>8</xdr:col>
      <xdr:colOff>477013</xdr:colOff>
      <xdr:row>8</xdr:row>
      <xdr:rowOff>53693</xdr:rowOff>
    </xdr:to>
    <xdr:sp macro="" textlink="Support!M3">
      <xdr:nvSpPr>
        <xdr:cNvPr id="60" name="Cht2_Title">
          <a:extLst>
            <a:ext uri="{FF2B5EF4-FFF2-40B4-BE49-F238E27FC236}">
              <a16:creationId xmlns:a16="http://schemas.microsoft.com/office/drawing/2014/main" id="{0B1BA23A-5694-211B-2802-8C1872493765}"/>
            </a:ext>
          </a:extLst>
        </xdr:cNvPr>
        <xdr:cNvSpPr txBox="1"/>
      </xdr:nvSpPr>
      <xdr:spPr>
        <a:xfrm>
          <a:off x="3517778" y="1252658"/>
          <a:ext cx="1714115" cy="264075"/>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ctr"/>
        <a:lstStyle/>
        <a:p>
          <a:pPr algn="ctr"/>
          <a:fld id="{0BC4A5FC-45A8-41F9-A71A-EE08100E4EEA}" type="TxLink">
            <a:rPr lang="en-US" sz="1000" b="0" i="0" u="none" strike="noStrike">
              <a:solidFill>
                <a:schemeClr val="accent6">
                  <a:lumMod val="75000"/>
                </a:schemeClr>
              </a:solidFill>
              <a:latin typeface="Arial Rounded MT Bold" panose="020F0704030504030204" pitchFamily="34" charset="0"/>
            </a:rPr>
            <a:pPr algn="ctr"/>
            <a:t>Net Profit</a:t>
          </a:fld>
          <a:endParaRPr lang="en-IN" sz="1000">
            <a:solidFill>
              <a:schemeClr val="accent6">
                <a:lumMod val="75000"/>
              </a:schemeClr>
            </a:solidFill>
            <a:latin typeface="Arial Rounded MT Bold" panose="020F0704030504030204" pitchFamily="34" charset="0"/>
          </a:endParaRPr>
        </a:p>
      </xdr:txBody>
    </xdr:sp>
    <xdr:clientData/>
  </xdr:twoCellAnchor>
  <xdr:twoCellAnchor>
    <xdr:from>
      <xdr:col>5</xdr:col>
      <xdr:colOff>545978</xdr:colOff>
      <xdr:row>3</xdr:row>
      <xdr:rowOff>175867</xdr:rowOff>
    </xdr:from>
    <xdr:to>
      <xdr:col>8</xdr:col>
      <xdr:colOff>477013</xdr:colOff>
      <xdr:row>6</xdr:row>
      <xdr:rowOff>155378</xdr:rowOff>
    </xdr:to>
    <xdr:sp macro="" textlink="Support!$M$4">
      <xdr:nvSpPr>
        <xdr:cNvPr id="61" name="Cht2_Value">
          <a:extLst>
            <a:ext uri="{FF2B5EF4-FFF2-40B4-BE49-F238E27FC236}">
              <a16:creationId xmlns:a16="http://schemas.microsoft.com/office/drawing/2014/main" id="{7183B463-053A-9DC1-12C0-147F9868DB86}"/>
            </a:ext>
          </a:extLst>
        </xdr:cNvPr>
        <xdr:cNvSpPr txBox="1"/>
      </xdr:nvSpPr>
      <xdr:spPr>
        <a:xfrm>
          <a:off x="3517778" y="724507"/>
          <a:ext cx="1714115" cy="528151"/>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ctr"/>
        <a:lstStyle/>
        <a:p>
          <a:pPr algn="ctr"/>
          <a:fld id="{8F8C4713-0700-47ED-A26A-D233FAC782B9}" type="TxLink">
            <a:rPr lang="en-US" sz="2200" b="0" i="0" u="none" strike="noStrike">
              <a:solidFill>
                <a:schemeClr val="accent6">
                  <a:lumMod val="50000"/>
                </a:schemeClr>
              </a:solidFill>
              <a:latin typeface="Arial Rounded MT Bold" panose="020F0704030504030204" pitchFamily="34" charset="0"/>
            </a:rPr>
            <a:pPr algn="ctr"/>
            <a:t>$21.8M</a:t>
          </a:fld>
          <a:endParaRPr lang="en-IN" sz="2200">
            <a:solidFill>
              <a:schemeClr val="accent6">
                <a:lumMod val="50000"/>
              </a:schemeClr>
            </a:solidFill>
            <a:latin typeface="Arial Rounded MT Bold" panose="020F0704030504030204" pitchFamily="34" charset="0"/>
          </a:endParaRPr>
        </a:p>
      </xdr:txBody>
    </xdr:sp>
    <xdr:clientData/>
  </xdr:twoCellAnchor>
  <xdr:twoCellAnchor>
    <xdr:from>
      <xdr:col>8</xdr:col>
      <xdr:colOff>580991</xdr:colOff>
      <xdr:row>6</xdr:row>
      <xdr:rowOff>155384</xdr:rowOff>
    </xdr:from>
    <xdr:to>
      <xdr:col>11</xdr:col>
      <xdr:colOff>516208</xdr:colOff>
      <xdr:row>8</xdr:row>
      <xdr:rowOff>53702</xdr:rowOff>
    </xdr:to>
    <xdr:sp macro="" textlink="Support!W3">
      <xdr:nvSpPr>
        <xdr:cNvPr id="62" name="Cht3_Title">
          <a:extLst>
            <a:ext uri="{FF2B5EF4-FFF2-40B4-BE49-F238E27FC236}">
              <a16:creationId xmlns:a16="http://schemas.microsoft.com/office/drawing/2014/main" id="{0FAE3804-534B-1260-1081-C7DE9A09B37A}"/>
            </a:ext>
          </a:extLst>
        </xdr:cNvPr>
        <xdr:cNvSpPr txBox="1"/>
      </xdr:nvSpPr>
      <xdr:spPr>
        <a:xfrm>
          <a:off x="5335871" y="1252664"/>
          <a:ext cx="1718297" cy="2640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ctr"/>
        <a:lstStyle/>
        <a:p>
          <a:pPr algn="ctr"/>
          <a:fld id="{15F4864D-FE0C-46DC-B586-B9A199FA54EC}" type="TxLink">
            <a:rPr lang="en-US" sz="1000" b="0" i="0" u="none" strike="noStrike">
              <a:solidFill>
                <a:schemeClr val="accent6">
                  <a:lumMod val="75000"/>
                </a:schemeClr>
              </a:solidFill>
              <a:latin typeface="Arial Rounded MT Bold" panose="020F0704030504030204" pitchFamily="34" charset="0"/>
            </a:rPr>
            <a:pPr algn="ctr"/>
            <a:t>Total Viewership</a:t>
          </a:fld>
          <a:endParaRPr lang="en-IN" sz="1000">
            <a:solidFill>
              <a:schemeClr val="accent6">
                <a:lumMod val="75000"/>
              </a:schemeClr>
            </a:solidFill>
            <a:latin typeface="Arial Rounded MT Bold" panose="020F0704030504030204" pitchFamily="34" charset="0"/>
          </a:endParaRPr>
        </a:p>
      </xdr:txBody>
    </xdr:sp>
    <xdr:clientData/>
  </xdr:twoCellAnchor>
  <xdr:twoCellAnchor>
    <xdr:from>
      <xdr:col>8</xdr:col>
      <xdr:colOff>580991</xdr:colOff>
      <xdr:row>3</xdr:row>
      <xdr:rowOff>175867</xdr:rowOff>
    </xdr:from>
    <xdr:to>
      <xdr:col>11</xdr:col>
      <xdr:colOff>516208</xdr:colOff>
      <xdr:row>6</xdr:row>
      <xdr:rowOff>155384</xdr:rowOff>
    </xdr:to>
    <xdr:sp macro="" textlink="Support!$W$4">
      <xdr:nvSpPr>
        <xdr:cNvPr id="63" name="Cht3_Value">
          <a:extLst>
            <a:ext uri="{FF2B5EF4-FFF2-40B4-BE49-F238E27FC236}">
              <a16:creationId xmlns:a16="http://schemas.microsoft.com/office/drawing/2014/main" id="{46BBEA65-E4A3-A9A9-30A3-ADF9160928B8}"/>
            </a:ext>
          </a:extLst>
        </xdr:cNvPr>
        <xdr:cNvSpPr txBox="1"/>
      </xdr:nvSpPr>
      <xdr:spPr>
        <a:xfrm>
          <a:off x="5335871" y="724507"/>
          <a:ext cx="1718297" cy="5281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ctr"/>
        <a:lstStyle/>
        <a:p>
          <a:pPr algn="ctr"/>
          <a:fld id="{44533F3A-3EF1-4F88-8F89-16B257C11508}" type="TxLink">
            <a:rPr lang="en-US" sz="2200" b="0" i="0" u="none" strike="noStrike">
              <a:solidFill>
                <a:schemeClr val="accent6">
                  <a:lumMod val="50000"/>
                </a:schemeClr>
              </a:solidFill>
              <a:latin typeface="Arial Rounded MT Bold" panose="020F0704030504030204" pitchFamily="34" charset="0"/>
            </a:rPr>
            <a:pPr algn="ctr"/>
            <a:t>42.8M</a:t>
          </a:fld>
          <a:endParaRPr lang="en-IN" sz="2200">
            <a:solidFill>
              <a:schemeClr val="accent6">
                <a:lumMod val="50000"/>
              </a:schemeClr>
            </a:solidFill>
            <a:latin typeface="Arial Rounded MT Bold" panose="020F0704030504030204" pitchFamily="34" charset="0"/>
          </a:endParaRPr>
        </a:p>
      </xdr:txBody>
    </xdr:sp>
    <xdr:clientData/>
  </xdr:twoCellAnchor>
  <xdr:twoCellAnchor>
    <xdr:from>
      <xdr:col>12</xdr:col>
      <xdr:colOff>5143</xdr:colOff>
      <xdr:row>6</xdr:row>
      <xdr:rowOff>155384</xdr:rowOff>
    </xdr:from>
    <xdr:to>
      <xdr:col>14</xdr:col>
      <xdr:colOff>562009</xdr:colOff>
      <xdr:row>8</xdr:row>
      <xdr:rowOff>53702</xdr:rowOff>
    </xdr:to>
    <xdr:sp macro="" textlink="Support!AG3">
      <xdr:nvSpPr>
        <xdr:cNvPr id="64" name="Cht4_Title">
          <a:extLst>
            <a:ext uri="{FF2B5EF4-FFF2-40B4-BE49-F238E27FC236}">
              <a16:creationId xmlns:a16="http://schemas.microsoft.com/office/drawing/2014/main" id="{4DA288C3-08C7-A218-1B4B-ED738E391622}"/>
            </a:ext>
          </a:extLst>
        </xdr:cNvPr>
        <xdr:cNvSpPr txBox="1"/>
      </xdr:nvSpPr>
      <xdr:spPr>
        <a:xfrm>
          <a:off x="7137463" y="1252664"/>
          <a:ext cx="1745586" cy="2640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ctr"/>
        <a:lstStyle/>
        <a:p>
          <a:pPr algn="ctr"/>
          <a:fld id="{391B2B33-3D55-4FF1-B631-636086FFA8FA}" type="TxLink">
            <a:rPr lang="en-US" sz="1000" b="0" i="0" u="none" strike="noStrike">
              <a:solidFill>
                <a:schemeClr val="accent6">
                  <a:lumMod val="75000"/>
                </a:schemeClr>
              </a:solidFill>
              <a:latin typeface="Arial Rounded MT Bold" panose="020F0704030504030204" pitchFamily="34" charset="0"/>
            </a:rPr>
            <a:pPr algn="ctr"/>
            <a:t>Total Streaming Hours</a:t>
          </a:fld>
          <a:endParaRPr lang="en-IN" sz="1000">
            <a:solidFill>
              <a:schemeClr val="accent6">
                <a:lumMod val="75000"/>
              </a:schemeClr>
            </a:solidFill>
            <a:latin typeface="Arial Rounded MT Bold" panose="020F0704030504030204" pitchFamily="34" charset="0"/>
          </a:endParaRPr>
        </a:p>
      </xdr:txBody>
    </xdr:sp>
    <xdr:clientData/>
  </xdr:twoCellAnchor>
  <xdr:twoCellAnchor>
    <xdr:from>
      <xdr:col>12</xdr:col>
      <xdr:colOff>5143</xdr:colOff>
      <xdr:row>3</xdr:row>
      <xdr:rowOff>175867</xdr:rowOff>
    </xdr:from>
    <xdr:to>
      <xdr:col>14</xdr:col>
      <xdr:colOff>562009</xdr:colOff>
      <xdr:row>6</xdr:row>
      <xdr:rowOff>155384</xdr:rowOff>
    </xdr:to>
    <xdr:sp macro="" textlink="Support!AG$4">
      <xdr:nvSpPr>
        <xdr:cNvPr id="65" name="Cht4_Value">
          <a:extLst>
            <a:ext uri="{FF2B5EF4-FFF2-40B4-BE49-F238E27FC236}">
              <a16:creationId xmlns:a16="http://schemas.microsoft.com/office/drawing/2014/main" id="{FBB7EA54-2C22-8C33-9993-F62535AC87C8}"/>
            </a:ext>
          </a:extLst>
        </xdr:cNvPr>
        <xdr:cNvSpPr txBox="1"/>
      </xdr:nvSpPr>
      <xdr:spPr>
        <a:xfrm>
          <a:off x="7137463" y="724507"/>
          <a:ext cx="1745586" cy="5281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ctr"/>
        <a:lstStyle/>
        <a:p>
          <a:pPr algn="ctr"/>
          <a:fld id="{196C8751-7D27-4EB1-9EEA-8D64545E579B}" type="TxLink">
            <a:rPr lang="en-US" sz="2200" b="0" i="0" u="none" strike="noStrike">
              <a:solidFill>
                <a:schemeClr val="accent6">
                  <a:lumMod val="50000"/>
                </a:schemeClr>
              </a:solidFill>
              <a:latin typeface="Arial Rounded MT Bold" panose="020F0704030504030204" pitchFamily="34" charset="0"/>
            </a:rPr>
            <a:pPr algn="ctr"/>
            <a:t>2.9K</a:t>
          </a:fld>
          <a:endParaRPr lang="en-IN" sz="2200">
            <a:solidFill>
              <a:schemeClr val="accent6">
                <a:lumMod val="50000"/>
              </a:schemeClr>
            </a:solidFill>
            <a:latin typeface="Arial Rounded MT Bold" panose="020F0704030504030204" pitchFamily="34" charset="0"/>
          </a:endParaRPr>
        </a:p>
      </xdr:txBody>
    </xdr:sp>
    <xdr:clientData/>
  </xdr:twoCellAnchor>
  <xdr:twoCellAnchor>
    <xdr:from>
      <xdr:col>15</xdr:col>
      <xdr:colOff>50942</xdr:colOff>
      <xdr:row>6</xdr:row>
      <xdr:rowOff>155384</xdr:rowOff>
    </xdr:from>
    <xdr:to>
      <xdr:col>18</xdr:col>
      <xdr:colOff>0</xdr:colOff>
      <xdr:row>8</xdr:row>
      <xdr:rowOff>53702</xdr:rowOff>
    </xdr:to>
    <xdr:sp macro="" textlink="Support!AQ3">
      <xdr:nvSpPr>
        <xdr:cNvPr id="66" name="Cht5_Title">
          <a:extLst>
            <a:ext uri="{FF2B5EF4-FFF2-40B4-BE49-F238E27FC236}">
              <a16:creationId xmlns:a16="http://schemas.microsoft.com/office/drawing/2014/main" id="{553C7BC9-1782-3E48-1E0E-B350F3F651AE}"/>
            </a:ext>
          </a:extLst>
        </xdr:cNvPr>
        <xdr:cNvSpPr txBox="1"/>
      </xdr:nvSpPr>
      <xdr:spPr>
        <a:xfrm>
          <a:off x="8966342" y="1252664"/>
          <a:ext cx="1732138" cy="264078"/>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ctr"/>
        <a:lstStyle/>
        <a:p>
          <a:pPr algn="ctr"/>
          <a:fld id="{B2615559-3E56-40CA-BD79-D7C146CBB792}" type="TxLink">
            <a:rPr lang="en-US" sz="1000" b="0" i="0" u="none" strike="noStrike">
              <a:solidFill>
                <a:schemeClr val="accent6">
                  <a:lumMod val="75000"/>
                </a:schemeClr>
              </a:solidFill>
              <a:latin typeface="Arial Rounded MT Bold" panose="020F0704030504030204" pitchFamily="34" charset="0"/>
            </a:rPr>
            <a:pPr algn="ctr"/>
            <a:t>Total Events</a:t>
          </a:fld>
          <a:endParaRPr lang="en-IN" sz="1000">
            <a:solidFill>
              <a:schemeClr val="accent6">
                <a:lumMod val="75000"/>
              </a:schemeClr>
            </a:solidFill>
            <a:latin typeface="Arial Rounded MT Bold" panose="020F0704030504030204" pitchFamily="34" charset="0"/>
          </a:endParaRPr>
        </a:p>
      </xdr:txBody>
    </xdr:sp>
    <xdr:clientData/>
  </xdr:twoCellAnchor>
  <xdr:twoCellAnchor>
    <xdr:from>
      <xdr:col>15</xdr:col>
      <xdr:colOff>50942</xdr:colOff>
      <xdr:row>3</xdr:row>
      <xdr:rowOff>175867</xdr:rowOff>
    </xdr:from>
    <xdr:to>
      <xdr:col>18</xdr:col>
      <xdr:colOff>0</xdr:colOff>
      <xdr:row>6</xdr:row>
      <xdr:rowOff>155384</xdr:rowOff>
    </xdr:to>
    <xdr:sp macro="" textlink="Support!AQ$4">
      <xdr:nvSpPr>
        <xdr:cNvPr id="67" name="Cht5_Value">
          <a:extLst>
            <a:ext uri="{FF2B5EF4-FFF2-40B4-BE49-F238E27FC236}">
              <a16:creationId xmlns:a16="http://schemas.microsoft.com/office/drawing/2014/main" id="{CA73DF22-8D23-BA00-CEB1-79E2F56E679B}"/>
            </a:ext>
          </a:extLst>
        </xdr:cNvPr>
        <xdr:cNvSpPr txBox="1"/>
      </xdr:nvSpPr>
      <xdr:spPr>
        <a:xfrm>
          <a:off x="8966342" y="724507"/>
          <a:ext cx="1732138" cy="5281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ctr"/>
        <a:lstStyle/>
        <a:p>
          <a:pPr algn="ctr"/>
          <a:fld id="{3994E115-8CA0-446C-9DDA-8FF01BF25C89}" type="TxLink">
            <a:rPr lang="en-US" sz="2200" b="0" i="0" u="none" strike="noStrike">
              <a:solidFill>
                <a:schemeClr val="accent6">
                  <a:lumMod val="50000"/>
                </a:schemeClr>
              </a:solidFill>
              <a:latin typeface="Arial Rounded MT Bold" panose="020F0704030504030204" pitchFamily="34" charset="0"/>
            </a:rPr>
            <a:pPr algn="ctr"/>
            <a:t>500</a:t>
          </a:fld>
          <a:endParaRPr lang="en-IN" sz="2200">
            <a:solidFill>
              <a:schemeClr val="accent6">
                <a:lumMod val="50000"/>
              </a:schemeClr>
            </a:solidFill>
            <a:latin typeface="Arial Rounded MT Bold" panose="020F0704030504030204" pitchFamily="34" charset="0"/>
          </a:endParaRPr>
        </a:p>
      </xdr:txBody>
    </xdr:sp>
    <xdr:clientData/>
  </xdr:twoCellAnchor>
  <xdr:twoCellAnchor>
    <xdr:from>
      <xdr:col>2</xdr:col>
      <xdr:colOff>552452</xdr:colOff>
      <xdr:row>8</xdr:row>
      <xdr:rowOff>112488</xdr:rowOff>
    </xdr:from>
    <xdr:to>
      <xdr:col>7</xdr:col>
      <xdr:colOff>216809</xdr:colOff>
      <xdr:row>17</xdr:row>
      <xdr:rowOff>91623</xdr:rowOff>
    </xdr:to>
    <xdr:graphicFrame macro="">
      <xdr:nvGraphicFramePr>
        <xdr:cNvPr id="68" name="Cht6">
          <a:extLst>
            <a:ext uri="{FF2B5EF4-FFF2-40B4-BE49-F238E27FC236}">
              <a16:creationId xmlns:a16="http://schemas.microsoft.com/office/drawing/2014/main" id="{225AB9AF-3370-62D4-024B-D222B211D0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332923</xdr:colOff>
      <xdr:row>8</xdr:row>
      <xdr:rowOff>118838</xdr:rowOff>
    </xdr:from>
    <xdr:to>
      <xdr:col>13</xdr:col>
      <xdr:colOff>223158</xdr:colOff>
      <xdr:row>17</xdr:row>
      <xdr:rowOff>97973</xdr:rowOff>
    </xdr:to>
    <xdr:graphicFrame macro="">
      <xdr:nvGraphicFramePr>
        <xdr:cNvPr id="69" name="Cht7">
          <a:extLst>
            <a:ext uri="{FF2B5EF4-FFF2-40B4-BE49-F238E27FC236}">
              <a16:creationId xmlns:a16="http://schemas.microsoft.com/office/drawing/2014/main" id="{0CA89DD1-9C13-0C3A-CD95-D017D8B0B7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302987</xdr:colOff>
      <xdr:row>8</xdr:row>
      <xdr:rowOff>144236</xdr:rowOff>
    </xdr:from>
    <xdr:to>
      <xdr:col>17</xdr:col>
      <xdr:colOff>581480</xdr:colOff>
      <xdr:row>28</xdr:row>
      <xdr:rowOff>59871</xdr:rowOff>
    </xdr:to>
    <xdr:graphicFrame macro="">
      <xdr:nvGraphicFramePr>
        <xdr:cNvPr id="70" name="Cht8">
          <a:extLst>
            <a:ext uri="{FF2B5EF4-FFF2-40B4-BE49-F238E27FC236}">
              <a16:creationId xmlns:a16="http://schemas.microsoft.com/office/drawing/2014/main" id="{E8E1EBC5-B2F7-C656-EEA3-046F1F5C6F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557895</xdr:colOff>
      <xdr:row>18</xdr:row>
      <xdr:rowOff>160</xdr:rowOff>
    </xdr:from>
    <xdr:to>
      <xdr:col>13</xdr:col>
      <xdr:colOff>228600</xdr:colOff>
      <xdr:row>28</xdr:row>
      <xdr:rowOff>65315</xdr:rowOff>
    </xdr:to>
    <xdr:graphicFrame macro="">
      <xdr:nvGraphicFramePr>
        <xdr:cNvPr id="71" name="Cht9">
          <a:extLst>
            <a:ext uri="{FF2B5EF4-FFF2-40B4-BE49-F238E27FC236}">
              <a16:creationId xmlns:a16="http://schemas.microsoft.com/office/drawing/2014/main" id="{3AA861CE-42D8-416B-9489-6065D80455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0</xdr:col>
      <xdr:colOff>67130</xdr:colOff>
      <xdr:row>4</xdr:row>
      <xdr:rowOff>49712</xdr:rowOff>
    </xdr:from>
    <xdr:to>
      <xdr:col>2</xdr:col>
      <xdr:colOff>437244</xdr:colOff>
      <xdr:row>7</xdr:row>
      <xdr:rowOff>160020</xdr:rowOff>
    </xdr:to>
    <mc:AlternateContent xmlns:mc="http://schemas.openxmlformats.org/markup-compatibility/2006" xmlns:a14="http://schemas.microsoft.com/office/drawing/2010/main">
      <mc:Choice Requires="a14">
        <xdr:graphicFrame macro="">
          <xdr:nvGraphicFramePr>
            <xdr:cNvPr id="72" name="Year">
              <a:extLst>
                <a:ext uri="{FF2B5EF4-FFF2-40B4-BE49-F238E27FC236}">
                  <a16:creationId xmlns:a16="http://schemas.microsoft.com/office/drawing/2014/main" id="{CB7BF1D3-C784-BDE5-69E0-71BFCEA30C1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67130" y="781232"/>
              <a:ext cx="1558834" cy="658948"/>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67130</xdr:colOff>
      <xdr:row>7</xdr:row>
      <xdr:rowOff>180340</xdr:rowOff>
    </xdr:from>
    <xdr:to>
      <xdr:col>2</xdr:col>
      <xdr:colOff>437244</xdr:colOff>
      <xdr:row>16</xdr:row>
      <xdr:rowOff>106680</xdr:rowOff>
    </xdr:to>
    <mc:AlternateContent xmlns:mc="http://schemas.openxmlformats.org/markup-compatibility/2006" xmlns:a14="http://schemas.microsoft.com/office/drawing/2010/main">
      <mc:Choice Requires="a14">
        <xdr:graphicFrame macro="">
          <xdr:nvGraphicFramePr>
            <xdr:cNvPr id="73" name="Month">
              <a:extLst>
                <a:ext uri="{FF2B5EF4-FFF2-40B4-BE49-F238E27FC236}">
                  <a16:creationId xmlns:a16="http://schemas.microsoft.com/office/drawing/2014/main" id="{46137315-F3F4-BDB9-100D-B344B87A6C7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Month"/>
            </a:graphicData>
          </a:graphic>
        </xdr:graphicFrame>
      </mc:Choice>
      <mc:Fallback xmlns="">
        <xdr:sp macro="" textlink="">
          <xdr:nvSpPr>
            <xdr:cNvPr id="0" name=""/>
            <xdr:cNvSpPr>
              <a:spLocks noTextEdit="1"/>
            </xdr:cNvSpPr>
          </xdr:nvSpPr>
          <xdr:spPr>
            <a:xfrm>
              <a:off x="67130" y="1460500"/>
              <a:ext cx="1558834" cy="157226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112850</xdr:colOff>
      <xdr:row>10</xdr:row>
      <xdr:rowOff>182517</xdr:rowOff>
    </xdr:from>
    <xdr:to>
      <xdr:col>20</xdr:col>
      <xdr:colOff>548640</xdr:colOff>
      <xdr:row>16</xdr:row>
      <xdr:rowOff>15241</xdr:rowOff>
    </xdr:to>
    <mc:AlternateContent xmlns:mc="http://schemas.openxmlformats.org/markup-compatibility/2006" xmlns:a14="http://schemas.microsoft.com/office/drawing/2010/main">
      <mc:Choice Requires="a14">
        <xdr:graphicFrame macro="">
          <xdr:nvGraphicFramePr>
            <xdr:cNvPr id="75" name="Platform">
              <a:extLst>
                <a:ext uri="{FF2B5EF4-FFF2-40B4-BE49-F238E27FC236}">
                  <a16:creationId xmlns:a16="http://schemas.microsoft.com/office/drawing/2014/main" id="{B81F06C5-BE4E-67E0-E3E6-B74F90E51AF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tform"/>
            </a:graphicData>
          </a:graphic>
        </xdr:graphicFrame>
      </mc:Choice>
      <mc:Fallback xmlns="">
        <xdr:sp macro="" textlink="">
          <xdr:nvSpPr>
            <xdr:cNvPr id="0" name=""/>
            <xdr:cNvSpPr>
              <a:spLocks noTextEdit="1"/>
            </xdr:cNvSpPr>
          </xdr:nvSpPr>
          <xdr:spPr>
            <a:xfrm>
              <a:off x="10811330" y="2011317"/>
              <a:ext cx="1624510" cy="930004"/>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59510</xdr:colOff>
      <xdr:row>16</xdr:row>
      <xdr:rowOff>130266</xdr:rowOff>
    </xdr:from>
    <xdr:to>
      <xdr:col>2</xdr:col>
      <xdr:colOff>429624</xdr:colOff>
      <xdr:row>28</xdr:row>
      <xdr:rowOff>7620</xdr:rowOff>
    </xdr:to>
    <mc:AlternateContent xmlns:mc="http://schemas.openxmlformats.org/markup-compatibility/2006" xmlns:a14="http://schemas.microsoft.com/office/drawing/2010/main">
      <mc:Choice Requires="a14">
        <xdr:graphicFrame macro="">
          <xdr:nvGraphicFramePr>
            <xdr:cNvPr id="76" name="Region">
              <a:extLst>
                <a:ext uri="{FF2B5EF4-FFF2-40B4-BE49-F238E27FC236}">
                  <a16:creationId xmlns:a16="http://schemas.microsoft.com/office/drawing/2014/main" id="{AAE7BBE7-630F-B07B-6126-8C526393716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59510" y="3056346"/>
              <a:ext cx="1558834" cy="2071914"/>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112486</xdr:colOff>
      <xdr:row>4</xdr:row>
      <xdr:rowOff>43544</xdr:rowOff>
    </xdr:from>
    <xdr:to>
      <xdr:col>20</xdr:col>
      <xdr:colOff>543378</xdr:colOff>
      <xdr:row>10</xdr:row>
      <xdr:rowOff>160020</xdr:rowOff>
    </xdr:to>
    <mc:AlternateContent xmlns:mc="http://schemas.openxmlformats.org/markup-compatibility/2006" xmlns:a14="http://schemas.microsoft.com/office/drawing/2010/main">
      <mc:Choice Requires="a14">
        <xdr:graphicFrame macro="">
          <xdr:nvGraphicFramePr>
            <xdr:cNvPr id="77" name="Status">
              <a:extLst>
                <a:ext uri="{FF2B5EF4-FFF2-40B4-BE49-F238E27FC236}">
                  <a16:creationId xmlns:a16="http://schemas.microsoft.com/office/drawing/2014/main" id="{423733AD-96D4-34AE-D9BB-81BBCAB4F59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tatus"/>
            </a:graphicData>
          </a:graphic>
        </xdr:graphicFrame>
      </mc:Choice>
      <mc:Fallback xmlns="">
        <xdr:sp macro="" textlink="">
          <xdr:nvSpPr>
            <xdr:cNvPr id="0" name=""/>
            <xdr:cNvSpPr>
              <a:spLocks noTextEdit="1"/>
            </xdr:cNvSpPr>
          </xdr:nvSpPr>
          <xdr:spPr>
            <a:xfrm>
              <a:off x="10810966" y="775064"/>
              <a:ext cx="1619612" cy="1213756"/>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112486</xdr:colOff>
      <xdr:row>23</xdr:row>
      <xdr:rowOff>28667</xdr:rowOff>
    </xdr:from>
    <xdr:to>
      <xdr:col>20</xdr:col>
      <xdr:colOff>543378</xdr:colOff>
      <xdr:row>28</xdr:row>
      <xdr:rowOff>38100</xdr:rowOff>
    </xdr:to>
    <mc:AlternateContent xmlns:mc="http://schemas.openxmlformats.org/markup-compatibility/2006" xmlns:a14="http://schemas.microsoft.com/office/drawing/2010/main">
      <mc:Choice Requires="a14">
        <xdr:graphicFrame macro="">
          <xdr:nvGraphicFramePr>
            <xdr:cNvPr id="79" name="Sponsor Tier">
              <a:extLst>
                <a:ext uri="{FF2B5EF4-FFF2-40B4-BE49-F238E27FC236}">
                  <a16:creationId xmlns:a16="http://schemas.microsoft.com/office/drawing/2014/main" id="{34819271-3FF9-9A7A-3C4C-C80A0CE735D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ponsor Tier"/>
            </a:graphicData>
          </a:graphic>
        </xdr:graphicFrame>
      </mc:Choice>
      <mc:Fallback xmlns="">
        <xdr:sp macro="" textlink="">
          <xdr:nvSpPr>
            <xdr:cNvPr id="0" name=""/>
            <xdr:cNvSpPr>
              <a:spLocks noTextEdit="1"/>
            </xdr:cNvSpPr>
          </xdr:nvSpPr>
          <xdr:spPr>
            <a:xfrm>
              <a:off x="10810966" y="4234907"/>
              <a:ext cx="1619612" cy="923833"/>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112486</xdr:colOff>
      <xdr:row>16</xdr:row>
      <xdr:rowOff>51708</xdr:rowOff>
    </xdr:from>
    <xdr:to>
      <xdr:col>20</xdr:col>
      <xdr:colOff>543378</xdr:colOff>
      <xdr:row>22</xdr:row>
      <xdr:rowOff>175260</xdr:rowOff>
    </xdr:to>
    <mc:AlternateContent xmlns:mc="http://schemas.openxmlformats.org/markup-compatibility/2006" xmlns:a14="http://schemas.microsoft.com/office/drawing/2010/main">
      <mc:Choice Requires="a14">
        <xdr:graphicFrame macro="">
          <xdr:nvGraphicFramePr>
            <xdr:cNvPr id="80" name="Player Segment">
              <a:extLst>
                <a:ext uri="{FF2B5EF4-FFF2-40B4-BE49-F238E27FC236}">
                  <a16:creationId xmlns:a16="http://schemas.microsoft.com/office/drawing/2014/main" id="{F42E6EE9-65F5-95CB-CE77-7B782A248BC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yer Segment"/>
            </a:graphicData>
          </a:graphic>
        </xdr:graphicFrame>
      </mc:Choice>
      <mc:Fallback xmlns="">
        <xdr:sp macro="" textlink="">
          <xdr:nvSpPr>
            <xdr:cNvPr id="0" name=""/>
            <xdr:cNvSpPr>
              <a:spLocks noTextEdit="1"/>
            </xdr:cNvSpPr>
          </xdr:nvSpPr>
          <xdr:spPr>
            <a:xfrm>
              <a:off x="10810966" y="2977788"/>
              <a:ext cx="1619612" cy="1220832"/>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25399</xdr:colOff>
      <xdr:row>0</xdr:row>
      <xdr:rowOff>0</xdr:rowOff>
    </xdr:from>
    <xdr:to>
      <xdr:col>20</xdr:col>
      <xdr:colOff>609599</xdr:colOff>
      <xdr:row>3</xdr:row>
      <xdr:rowOff>130629</xdr:rowOff>
    </xdr:to>
    <xdr:sp macro="" textlink="">
      <xdr:nvSpPr>
        <xdr:cNvPr id="2" name="Rectangle: Top Corners Rounded 1">
          <a:extLst>
            <a:ext uri="{FF2B5EF4-FFF2-40B4-BE49-F238E27FC236}">
              <a16:creationId xmlns:a16="http://schemas.microsoft.com/office/drawing/2014/main" id="{37971E90-A48A-469E-AF41-FAF6D9409DEC}"/>
            </a:ext>
          </a:extLst>
        </xdr:cNvPr>
        <xdr:cNvSpPr/>
      </xdr:nvSpPr>
      <xdr:spPr>
        <a:xfrm flipV="1">
          <a:off x="25399" y="0"/>
          <a:ext cx="12885057" cy="685800"/>
        </a:xfrm>
        <a:prstGeom prst="round2SameRect">
          <a:avLst>
            <a:gd name="adj1" fmla="val 29487"/>
            <a:gd name="adj2" fmla="val 0"/>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16200000" scaled="1"/>
          <a:tileRect/>
        </a:gra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oneCellAnchor>
    <xdr:from>
      <xdr:col>4</xdr:col>
      <xdr:colOff>609600</xdr:colOff>
      <xdr:row>0</xdr:row>
      <xdr:rowOff>31750</xdr:rowOff>
    </xdr:from>
    <xdr:ext cx="6229349" cy="327479"/>
    <xdr:sp macro="" textlink="">
      <xdr:nvSpPr>
        <xdr:cNvPr id="3" name="Header_Text">
          <a:extLst>
            <a:ext uri="{FF2B5EF4-FFF2-40B4-BE49-F238E27FC236}">
              <a16:creationId xmlns:a16="http://schemas.microsoft.com/office/drawing/2014/main" id="{7983F80C-2AC8-4F30-8336-4A40DAFAE136}"/>
            </a:ext>
          </a:extLst>
        </xdr:cNvPr>
        <xdr:cNvSpPr/>
      </xdr:nvSpPr>
      <xdr:spPr>
        <a:xfrm>
          <a:off x="3069771" y="31750"/>
          <a:ext cx="6229349" cy="327479"/>
        </a:xfrm>
        <a:prstGeom prst="rect">
          <a:avLst/>
        </a:prstGeom>
        <a:noFill/>
      </xdr:spPr>
      <xdr:txBody>
        <a:bodyPr wrap="square" lIns="91440" tIns="45720" rIns="91440" bIns="45720">
          <a:noAutofit/>
        </a:bodyPr>
        <a:lstStyle/>
        <a:p>
          <a:pPr algn="ctr"/>
          <a:r>
            <a:rPr lang="en-US" sz="1800" b="0" cap="none" spc="0">
              <a:ln w="0"/>
              <a:solidFill>
                <a:schemeClr val="bg1"/>
              </a:solidFill>
              <a:effectLst>
                <a:outerShdw blurRad="38100" dist="19050" dir="2700000" algn="tl" rotWithShape="0">
                  <a:schemeClr val="dk1">
                    <a:alpha val="40000"/>
                  </a:schemeClr>
                </a:outerShdw>
              </a:effectLst>
              <a:latin typeface="Arial Rounded MT Bold" panose="020F0704030504030204" pitchFamily="34" charset="0"/>
            </a:rPr>
            <a:t>Revenue Mix</a:t>
          </a:r>
        </a:p>
      </xdr:txBody>
    </xdr:sp>
    <xdr:clientData/>
  </xdr:oneCellAnchor>
  <xdr:twoCellAnchor editAs="oneCell">
    <xdr:from>
      <xdr:col>0</xdr:col>
      <xdr:colOff>132444</xdr:colOff>
      <xdr:row>0</xdr:row>
      <xdr:rowOff>70640</xdr:rowOff>
    </xdr:from>
    <xdr:to>
      <xdr:col>1</xdr:col>
      <xdr:colOff>81642</xdr:colOff>
      <xdr:row>3</xdr:row>
      <xdr:rowOff>73370</xdr:rowOff>
    </xdr:to>
    <xdr:pic>
      <xdr:nvPicPr>
        <xdr:cNvPr id="4" name="Picture 3">
          <a:hlinkClick xmlns:r="http://schemas.openxmlformats.org/officeDocument/2006/relationships" r:id="rId1"/>
          <a:extLst>
            <a:ext uri="{FF2B5EF4-FFF2-40B4-BE49-F238E27FC236}">
              <a16:creationId xmlns:a16="http://schemas.microsoft.com/office/drawing/2014/main" id="{8BEC1903-2E6E-43D2-AB5D-090487F439A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32444" y="70640"/>
          <a:ext cx="564241" cy="557901"/>
        </a:xfrm>
        <a:prstGeom prst="rect">
          <a:avLst/>
        </a:prstGeom>
      </xdr:spPr>
    </xdr:pic>
    <xdr:clientData/>
  </xdr:twoCellAnchor>
  <xdr:twoCellAnchor>
    <xdr:from>
      <xdr:col>0</xdr:col>
      <xdr:colOff>41730</xdr:colOff>
      <xdr:row>3</xdr:row>
      <xdr:rowOff>174172</xdr:rowOff>
    </xdr:from>
    <xdr:to>
      <xdr:col>2</xdr:col>
      <xdr:colOff>462644</xdr:colOff>
      <xdr:row>28</xdr:row>
      <xdr:rowOff>65314</xdr:rowOff>
    </xdr:to>
    <xdr:sp macro="" textlink="">
      <xdr:nvSpPr>
        <xdr:cNvPr id="5" name="SlicerBox1">
          <a:extLst>
            <a:ext uri="{FF2B5EF4-FFF2-40B4-BE49-F238E27FC236}">
              <a16:creationId xmlns:a16="http://schemas.microsoft.com/office/drawing/2014/main" id="{51789CC3-84AC-4263-81C6-8E4007C771B6}"/>
            </a:ext>
          </a:extLst>
        </xdr:cNvPr>
        <xdr:cNvSpPr/>
      </xdr:nvSpPr>
      <xdr:spPr>
        <a:xfrm>
          <a:off x="41730" y="729343"/>
          <a:ext cx="1651000" cy="4517571"/>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2</xdr:col>
      <xdr:colOff>553357</xdr:colOff>
      <xdr:row>4</xdr:row>
      <xdr:rowOff>2721</xdr:rowOff>
    </xdr:from>
    <xdr:to>
      <xdr:col>7</xdr:col>
      <xdr:colOff>216808</xdr:colOff>
      <xdr:row>28</xdr:row>
      <xdr:rowOff>38100</xdr:rowOff>
    </xdr:to>
    <xdr:sp macro="" textlink="">
      <xdr:nvSpPr>
        <xdr:cNvPr id="13" name="Box1">
          <a:extLst>
            <a:ext uri="{FF2B5EF4-FFF2-40B4-BE49-F238E27FC236}">
              <a16:creationId xmlns:a16="http://schemas.microsoft.com/office/drawing/2014/main" id="{BEFCE3A6-D89A-476B-A96A-81AAAE8CFE1A}"/>
            </a:ext>
          </a:extLst>
        </xdr:cNvPr>
        <xdr:cNvSpPr/>
      </xdr:nvSpPr>
      <xdr:spPr>
        <a:xfrm>
          <a:off x="1783443" y="742950"/>
          <a:ext cx="2738665" cy="4476750"/>
        </a:xfrm>
        <a:prstGeom prst="roundRect">
          <a:avLst>
            <a:gd name="adj" fmla="val 3830"/>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7</xdr:col>
      <xdr:colOff>291194</xdr:colOff>
      <xdr:row>4</xdr:row>
      <xdr:rowOff>14515</xdr:rowOff>
    </xdr:from>
    <xdr:to>
      <xdr:col>12</xdr:col>
      <xdr:colOff>370115</xdr:colOff>
      <xdr:row>15</xdr:row>
      <xdr:rowOff>21772</xdr:rowOff>
    </xdr:to>
    <xdr:sp macro="" textlink="">
      <xdr:nvSpPr>
        <xdr:cNvPr id="11" name="Box2">
          <a:extLst>
            <a:ext uri="{FF2B5EF4-FFF2-40B4-BE49-F238E27FC236}">
              <a16:creationId xmlns:a16="http://schemas.microsoft.com/office/drawing/2014/main" id="{048CCFD8-A850-4563-925E-00DC62288432}"/>
            </a:ext>
          </a:extLst>
        </xdr:cNvPr>
        <xdr:cNvSpPr/>
      </xdr:nvSpPr>
      <xdr:spPr>
        <a:xfrm>
          <a:off x="4596494" y="754744"/>
          <a:ext cx="3154135" cy="2042885"/>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12</xdr:col>
      <xdr:colOff>454479</xdr:colOff>
      <xdr:row>4</xdr:row>
      <xdr:rowOff>25401</xdr:rowOff>
    </xdr:from>
    <xdr:to>
      <xdr:col>17</xdr:col>
      <xdr:colOff>615041</xdr:colOff>
      <xdr:row>15</xdr:row>
      <xdr:rowOff>32658</xdr:rowOff>
    </xdr:to>
    <xdr:sp macro="" textlink="">
      <xdr:nvSpPr>
        <xdr:cNvPr id="31" name="Box3">
          <a:extLst>
            <a:ext uri="{FF2B5EF4-FFF2-40B4-BE49-F238E27FC236}">
              <a16:creationId xmlns:a16="http://schemas.microsoft.com/office/drawing/2014/main" id="{8A2B4299-75DE-1CA7-79EE-2FBE604E118E}"/>
            </a:ext>
          </a:extLst>
        </xdr:cNvPr>
        <xdr:cNvSpPr/>
      </xdr:nvSpPr>
      <xdr:spPr>
        <a:xfrm>
          <a:off x="7834993" y="765630"/>
          <a:ext cx="3235777" cy="2042885"/>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7</xdr:col>
      <xdr:colOff>291196</xdr:colOff>
      <xdr:row>15</xdr:row>
      <xdr:rowOff>103414</xdr:rowOff>
    </xdr:from>
    <xdr:to>
      <xdr:col>17</xdr:col>
      <xdr:colOff>576943</xdr:colOff>
      <xdr:row>28</xdr:row>
      <xdr:rowOff>43542</xdr:rowOff>
    </xdr:to>
    <xdr:sp macro="" textlink="">
      <xdr:nvSpPr>
        <xdr:cNvPr id="14" name="Box4">
          <a:extLst>
            <a:ext uri="{FF2B5EF4-FFF2-40B4-BE49-F238E27FC236}">
              <a16:creationId xmlns:a16="http://schemas.microsoft.com/office/drawing/2014/main" id="{46A6CBCD-4DAF-4D62-BDC6-E299271B0DAF}"/>
            </a:ext>
          </a:extLst>
        </xdr:cNvPr>
        <xdr:cNvSpPr/>
      </xdr:nvSpPr>
      <xdr:spPr>
        <a:xfrm>
          <a:off x="4596496" y="2879271"/>
          <a:ext cx="6436176" cy="2345871"/>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18</xdr:col>
      <xdr:colOff>87087</xdr:colOff>
      <xdr:row>3</xdr:row>
      <xdr:rowOff>183244</xdr:rowOff>
    </xdr:from>
    <xdr:to>
      <xdr:col>20</xdr:col>
      <xdr:colOff>568779</xdr:colOff>
      <xdr:row>28</xdr:row>
      <xdr:rowOff>92529</xdr:rowOff>
    </xdr:to>
    <xdr:sp macro="" textlink="">
      <xdr:nvSpPr>
        <xdr:cNvPr id="15" name="SlicerBox2">
          <a:extLst>
            <a:ext uri="{FF2B5EF4-FFF2-40B4-BE49-F238E27FC236}">
              <a16:creationId xmlns:a16="http://schemas.microsoft.com/office/drawing/2014/main" id="{183D83A2-85E3-422E-B17A-20C6C584B39E}"/>
            </a:ext>
          </a:extLst>
        </xdr:cNvPr>
        <xdr:cNvSpPr/>
      </xdr:nvSpPr>
      <xdr:spPr>
        <a:xfrm>
          <a:off x="11157858" y="738415"/>
          <a:ext cx="1711778" cy="4535714"/>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editAs="oneCell">
    <xdr:from>
      <xdr:col>19</xdr:col>
      <xdr:colOff>252189</xdr:colOff>
      <xdr:row>1</xdr:row>
      <xdr:rowOff>445</xdr:rowOff>
    </xdr:from>
    <xdr:to>
      <xdr:col>19</xdr:col>
      <xdr:colOff>578089</xdr:colOff>
      <xdr:row>2</xdr:row>
      <xdr:rowOff>141288</xdr:rowOff>
    </xdr:to>
    <xdr:pic>
      <xdr:nvPicPr>
        <xdr:cNvPr id="21" name="Picture 20">
          <a:hlinkClick xmlns:r="http://schemas.openxmlformats.org/officeDocument/2006/relationships" r:id="rId3"/>
          <a:extLst>
            <a:ext uri="{FF2B5EF4-FFF2-40B4-BE49-F238E27FC236}">
              <a16:creationId xmlns:a16="http://schemas.microsoft.com/office/drawing/2014/main" id="{21D91B62-DEF6-4316-80FE-32F009652B13}"/>
            </a:ext>
          </a:extLst>
        </xdr:cNvPr>
        <xdr:cNvPicPr>
          <a:picLocks noChangeAspect="1"/>
        </xdr:cNvPicPr>
      </xdr:nvPicPr>
      <xdr:blipFill>
        <a:blip xmlns:r="http://schemas.openxmlformats.org/officeDocument/2006/relationships" r:embed="rId4"/>
        <a:stretch>
          <a:fillRect/>
        </a:stretch>
      </xdr:blipFill>
      <xdr:spPr>
        <a:xfrm>
          <a:off x="11938003" y="185502"/>
          <a:ext cx="325900" cy="325900"/>
        </a:xfrm>
        <a:prstGeom prst="rect">
          <a:avLst/>
        </a:prstGeom>
      </xdr:spPr>
    </xdr:pic>
    <xdr:clientData/>
  </xdr:twoCellAnchor>
  <xdr:twoCellAnchor editAs="oneCell">
    <xdr:from>
      <xdr:col>20</xdr:col>
      <xdr:colOff>7259</xdr:colOff>
      <xdr:row>0</xdr:row>
      <xdr:rowOff>174843</xdr:rowOff>
    </xdr:from>
    <xdr:to>
      <xdr:col>20</xdr:col>
      <xdr:colOff>333159</xdr:colOff>
      <xdr:row>2</xdr:row>
      <xdr:rowOff>130629</xdr:rowOff>
    </xdr:to>
    <xdr:pic>
      <xdr:nvPicPr>
        <xdr:cNvPr id="22" name="Picture 21">
          <a:hlinkClick xmlns:r="http://schemas.openxmlformats.org/officeDocument/2006/relationships" r:id="rId1"/>
          <a:extLst>
            <a:ext uri="{FF2B5EF4-FFF2-40B4-BE49-F238E27FC236}">
              <a16:creationId xmlns:a16="http://schemas.microsoft.com/office/drawing/2014/main" id="{0C4FE0EF-1060-40B2-8B03-335696EE5555}"/>
            </a:ext>
          </a:extLst>
        </xdr:cNvPr>
        <xdr:cNvPicPr>
          <a:picLocks noChangeAspect="1"/>
        </xdr:cNvPicPr>
      </xdr:nvPicPr>
      <xdr:blipFill>
        <a:blip xmlns:r="http://schemas.openxmlformats.org/officeDocument/2006/relationships" r:embed="rId5"/>
        <a:stretch>
          <a:fillRect/>
        </a:stretch>
      </xdr:blipFill>
      <xdr:spPr>
        <a:xfrm>
          <a:off x="12308116" y="174843"/>
          <a:ext cx="325900" cy="325900"/>
        </a:xfrm>
        <a:prstGeom prst="rect">
          <a:avLst/>
        </a:prstGeom>
      </xdr:spPr>
    </xdr:pic>
    <xdr:clientData/>
  </xdr:twoCellAnchor>
  <xdr:twoCellAnchor editAs="oneCell">
    <xdr:from>
      <xdr:col>18</xdr:col>
      <xdr:colOff>495064</xdr:colOff>
      <xdr:row>1</xdr:row>
      <xdr:rowOff>10769</xdr:rowOff>
    </xdr:from>
    <xdr:to>
      <xdr:col>19</xdr:col>
      <xdr:colOff>205921</xdr:colOff>
      <xdr:row>2</xdr:row>
      <xdr:rowOff>154328</xdr:rowOff>
    </xdr:to>
    <xdr:pic>
      <xdr:nvPicPr>
        <xdr:cNvPr id="23" name="Picture 22">
          <a:hlinkClick xmlns:r="http://schemas.openxmlformats.org/officeDocument/2006/relationships" r:id="rId6"/>
          <a:extLst>
            <a:ext uri="{FF2B5EF4-FFF2-40B4-BE49-F238E27FC236}">
              <a16:creationId xmlns:a16="http://schemas.microsoft.com/office/drawing/2014/main" id="{D7540F72-CCA5-41F2-8E66-43F91F9825C9}"/>
            </a:ext>
          </a:extLst>
        </xdr:cNvPr>
        <xdr:cNvPicPr>
          <a:picLocks noChangeAspect="1"/>
        </xdr:cNvPicPr>
      </xdr:nvPicPr>
      <xdr:blipFill>
        <a:blip xmlns:r="http://schemas.openxmlformats.org/officeDocument/2006/relationships" r:embed="rId7"/>
        <a:stretch>
          <a:fillRect/>
        </a:stretch>
      </xdr:blipFill>
      <xdr:spPr>
        <a:xfrm>
          <a:off x="11565835" y="195826"/>
          <a:ext cx="325900" cy="328616"/>
        </a:xfrm>
        <a:prstGeom prst="rect">
          <a:avLst/>
        </a:prstGeom>
      </xdr:spPr>
    </xdr:pic>
    <xdr:clientData/>
  </xdr:twoCellAnchor>
  <xdr:twoCellAnchor>
    <xdr:from>
      <xdr:col>5</xdr:col>
      <xdr:colOff>473538</xdr:colOff>
      <xdr:row>3</xdr:row>
      <xdr:rowOff>81644</xdr:rowOff>
    </xdr:from>
    <xdr:to>
      <xdr:col>8</xdr:col>
      <xdr:colOff>21781</xdr:colOff>
      <xdr:row>3</xdr:row>
      <xdr:rowOff>81644</xdr:rowOff>
    </xdr:to>
    <xdr:cxnSp macro="">
      <xdr:nvCxnSpPr>
        <xdr:cNvPr id="29" name="Highlight Line">
          <a:extLst>
            <a:ext uri="{FF2B5EF4-FFF2-40B4-BE49-F238E27FC236}">
              <a16:creationId xmlns:a16="http://schemas.microsoft.com/office/drawing/2014/main" id="{DE57E5E3-5917-445D-A72E-34999B2633C3}"/>
            </a:ext>
          </a:extLst>
        </xdr:cNvPr>
        <xdr:cNvCxnSpPr/>
      </xdr:nvCxnSpPr>
      <xdr:spPr>
        <a:xfrm>
          <a:off x="3548752" y="636815"/>
          <a:ext cx="1393372" cy="0"/>
        </a:xfrm>
        <a:prstGeom prst="line">
          <a:avLst/>
        </a:prstGeom>
        <a:ln w="31750" cmpd="dbl">
          <a:solidFill>
            <a:srgbClr val="FFFF53"/>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440873</xdr:colOff>
      <xdr:row>2</xdr:row>
      <xdr:rowOff>20865</xdr:rowOff>
    </xdr:from>
    <xdr:to>
      <xdr:col>5</xdr:col>
      <xdr:colOff>305483</xdr:colOff>
      <xdr:row>3</xdr:row>
      <xdr:rowOff>124261</xdr:rowOff>
    </xdr:to>
    <xdr:sp macro="" textlink="">
      <xdr:nvSpPr>
        <xdr:cNvPr id="24" name="Menu1">
          <a:hlinkClick xmlns:r="http://schemas.openxmlformats.org/officeDocument/2006/relationships" r:id="rId8" tooltip="Go to Overview"/>
          <a:extLst>
            <a:ext uri="{FF2B5EF4-FFF2-40B4-BE49-F238E27FC236}">
              <a16:creationId xmlns:a16="http://schemas.microsoft.com/office/drawing/2014/main" id="{3DFD1B07-8BCD-4378-964B-3C14FA42CA49}"/>
            </a:ext>
          </a:extLst>
        </xdr:cNvPr>
        <xdr:cNvSpPr txBox="1"/>
      </xdr:nvSpPr>
      <xdr:spPr>
        <a:xfrm>
          <a:off x="1670959" y="390979"/>
          <a:ext cx="1709738" cy="288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IN" sz="900" b="1">
              <a:solidFill>
                <a:schemeClr val="accent6">
                  <a:lumMod val="20000"/>
                  <a:lumOff val="80000"/>
                </a:schemeClr>
              </a:solidFill>
              <a:latin typeface="+mn-lt"/>
              <a:ea typeface="+mn-ea"/>
              <a:cs typeface="+mn-cs"/>
            </a:rPr>
            <a:t>Overview</a:t>
          </a:r>
        </a:p>
      </xdr:txBody>
    </xdr:sp>
    <xdr:clientData/>
  </xdr:twoCellAnchor>
  <xdr:twoCellAnchor>
    <xdr:from>
      <xdr:col>5</xdr:col>
      <xdr:colOff>380832</xdr:colOff>
      <xdr:row>2</xdr:row>
      <xdr:rowOff>20865</xdr:rowOff>
    </xdr:from>
    <xdr:to>
      <xdr:col>8</xdr:col>
      <xdr:colOff>245441</xdr:colOff>
      <xdr:row>3</xdr:row>
      <xdr:rowOff>119742</xdr:rowOff>
    </xdr:to>
    <xdr:sp macro="" textlink="">
      <xdr:nvSpPr>
        <xdr:cNvPr id="25" name="Menu2">
          <a:hlinkClick xmlns:r="http://schemas.openxmlformats.org/officeDocument/2006/relationships" r:id="rId9" tooltip="Go to Revenue Mix"/>
          <a:extLst>
            <a:ext uri="{FF2B5EF4-FFF2-40B4-BE49-F238E27FC236}">
              <a16:creationId xmlns:a16="http://schemas.microsoft.com/office/drawing/2014/main" id="{094F43BF-AB74-4E06-BAEE-D0F9FC5A8768}"/>
            </a:ext>
          </a:extLst>
        </xdr:cNvPr>
        <xdr:cNvSpPr txBox="1"/>
      </xdr:nvSpPr>
      <xdr:spPr>
        <a:xfrm>
          <a:off x="3456046" y="390979"/>
          <a:ext cx="1709738" cy="28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IN" sz="1200" b="1" u="none">
              <a:solidFill>
                <a:srgbClr val="FFFF53"/>
              </a:solidFill>
              <a:effectLst>
                <a:outerShdw blurRad="127000" dist="127000" dir="2700000" sx="110000" sy="110000" algn="tl" rotWithShape="0">
                  <a:schemeClr val="tx1">
                    <a:alpha val="40000"/>
                  </a:schemeClr>
                </a:outerShdw>
              </a:effectLst>
              <a:latin typeface="+mn-lt"/>
              <a:ea typeface="+mn-ea"/>
              <a:cs typeface="+mn-cs"/>
            </a:rPr>
            <a:t>Revenue Mix</a:t>
          </a:r>
        </a:p>
      </xdr:txBody>
    </xdr:sp>
    <xdr:clientData/>
  </xdr:twoCellAnchor>
  <xdr:twoCellAnchor>
    <xdr:from>
      <xdr:col>8</xdr:col>
      <xdr:colOff>320790</xdr:colOff>
      <xdr:row>2</xdr:row>
      <xdr:rowOff>20865</xdr:rowOff>
    </xdr:from>
    <xdr:to>
      <xdr:col>11</xdr:col>
      <xdr:colOff>185400</xdr:colOff>
      <xdr:row>3</xdr:row>
      <xdr:rowOff>119742</xdr:rowOff>
    </xdr:to>
    <xdr:sp macro="" textlink="">
      <xdr:nvSpPr>
        <xdr:cNvPr id="26" name="Menu3">
          <a:hlinkClick xmlns:r="http://schemas.openxmlformats.org/officeDocument/2006/relationships" r:id="rId10" tooltip="Go to Audience"/>
          <a:extLst>
            <a:ext uri="{FF2B5EF4-FFF2-40B4-BE49-F238E27FC236}">
              <a16:creationId xmlns:a16="http://schemas.microsoft.com/office/drawing/2014/main" id="{D73732C1-0834-4C58-8AED-4026C0D16B82}"/>
            </a:ext>
          </a:extLst>
        </xdr:cNvPr>
        <xdr:cNvSpPr txBox="1"/>
      </xdr:nvSpPr>
      <xdr:spPr>
        <a:xfrm>
          <a:off x="5241133" y="390979"/>
          <a:ext cx="1709738" cy="28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N" sz="900" b="1">
              <a:solidFill>
                <a:schemeClr val="accent6">
                  <a:lumMod val="20000"/>
                  <a:lumOff val="80000"/>
                </a:schemeClr>
              </a:solidFill>
            </a:rPr>
            <a:t>Audience</a:t>
          </a:r>
        </a:p>
      </xdr:txBody>
    </xdr:sp>
    <xdr:clientData/>
  </xdr:twoCellAnchor>
  <xdr:twoCellAnchor>
    <xdr:from>
      <xdr:col>11</xdr:col>
      <xdr:colOff>260749</xdr:colOff>
      <xdr:row>2</xdr:row>
      <xdr:rowOff>20865</xdr:rowOff>
    </xdr:from>
    <xdr:to>
      <xdr:col>14</xdr:col>
      <xdr:colOff>125358</xdr:colOff>
      <xdr:row>3</xdr:row>
      <xdr:rowOff>119742</xdr:rowOff>
    </xdr:to>
    <xdr:sp macro="" textlink="">
      <xdr:nvSpPr>
        <xdr:cNvPr id="27" name="Menu4">
          <a:hlinkClick xmlns:r="http://schemas.openxmlformats.org/officeDocument/2006/relationships" r:id="rId11" tooltip="Go to Events"/>
          <a:extLst>
            <a:ext uri="{FF2B5EF4-FFF2-40B4-BE49-F238E27FC236}">
              <a16:creationId xmlns:a16="http://schemas.microsoft.com/office/drawing/2014/main" id="{8B3DBA20-18E5-48A7-B55F-81C4AB3FE49A}"/>
            </a:ext>
          </a:extLst>
        </xdr:cNvPr>
        <xdr:cNvSpPr txBox="1"/>
      </xdr:nvSpPr>
      <xdr:spPr>
        <a:xfrm>
          <a:off x="7026220" y="390979"/>
          <a:ext cx="1709738" cy="28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N" sz="900" b="1">
              <a:solidFill>
                <a:schemeClr val="accent6">
                  <a:lumMod val="20000"/>
                  <a:lumOff val="80000"/>
                </a:schemeClr>
              </a:solidFill>
            </a:rPr>
            <a:t>Events</a:t>
          </a:r>
        </a:p>
      </xdr:txBody>
    </xdr:sp>
    <xdr:clientData/>
  </xdr:twoCellAnchor>
  <xdr:twoCellAnchor>
    <xdr:from>
      <xdr:col>14</xdr:col>
      <xdr:colOff>200707</xdr:colOff>
      <xdr:row>2</xdr:row>
      <xdr:rowOff>20864</xdr:rowOff>
    </xdr:from>
    <xdr:to>
      <xdr:col>17</xdr:col>
      <xdr:colOff>65316</xdr:colOff>
      <xdr:row>3</xdr:row>
      <xdr:rowOff>119742</xdr:rowOff>
    </xdr:to>
    <xdr:sp macro="" textlink="">
      <xdr:nvSpPr>
        <xdr:cNvPr id="28" name="Menu5">
          <a:hlinkClick xmlns:r="http://schemas.openxmlformats.org/officeDocument/2006/relationships" r:id="rId12" tooltip="Go to Sponsors"/>
          <a:extLst>
            <a:ext uri="{FF2B5EF4-FFF2-40B4-BE49-F238E27FC236}">
              <a16:creationId xmlns:a16="http://schemas.microsoft.com/office/drawing/2014/main" id="{3C43D6C1-F8A9-4EE5-B80E-EB1914E6FC97}"/>
            </a:ext>
          </a:extLst>
        </xdr:cNvPr>
        <xdr:cNvSpPr txBox="1"/>
      </xdr:nvSpPr>
      <xdr:spPr>
        <a:xfrm>
          <a:off x="8811307" y="390978"/>
          <a:ext cx="1709738" cy="283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N" sz="900" b="1">
              <a:solidFill>
                <a:schemeClr val="accent6">
                  <a:lumMod val="20000"/>
                  <a:lumOff val="80000"/>
                </a:schemeClr>
              </a:solidFill>
            </a:rPr>
            <a:t>Sponsors</a:t>
          </a:r>
        </a:p>
      </xdr:txBody>
    </xdr:sp>
    <xdr:clientData/>
  </xdr:twoCellAnchor>
  <xdr:twoCellAnchor>
    <xdr:from>
      <xdr:col>2</xdr:col>
      <xdr:colOff>553358</xdr:colOff>
      <xdr:row>4</xdr:row>
      <xdr:rowOff>2721</xdr:rowOff>
    </xdr:from>
    <xdr:to>
      <xdr:col>7</xdr:col>
      <xdr:colOff>216809</xdr:colOff>
      <xdr:row>28</xdr:row>
      <xdr:rowOff>38100</xdr:rowOff>
    </xdr:to>
    <xdr:graphicFrame macro="">
      <xdr:nvGraphicFramePr>
        <xdr:cNvPr id="18" name="Cht10">
          <a:extLst>
            <a:ext uri="{FF2B5EF4-FFF2-40B4-BE49-F238E27FC236}">
              <a16:creationId xmlns:a16="http://schemas.microsoft.com/office/drawing/2014/main" id="{63E124DD-F608-DA9C-4173-3B7B4D3A52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291195</xdr:colOff>
      <xdr:row>4</xdr:row>
      <xdr:rowOff>14516</xdr:rowOff>
    </xdr:from>
    <xdr:to>
      <xdr:col>12</xdr:col>
      <xdr:colOff>370116</xdr:colOff>
      <xdr:row>15</xdr:row>
      <xdr:rowOff>21773</xdr:rowOff>
    </xdr:to>
    <xdr:graphicFrame macro="">
      <xdr:nvGraphicFramePr>
        <xdr:cNvPr id="19" name="Cht11">
          <a:extLst>
            <a:ext uri="{FF2B5EF4-FFF2-40B4-BE49-F238E27FC236}">
              <a16:creationId xmlns:a16="http://schemas.microsoft.com/office/drawing/2014/main" id="{6D8BA7D9-40A5-B604-F322-1229A95998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454479</xdr:colOff>
      <xdr:row>4</xdr:row>
      <xdr:rowOff>25402</xdr:rowOff>
    </xdr:from>
    <xdr:to>
      <xdr:col>17</xdr:col>
      <xdr:colOff>592181</xdr:colOff>
      <xdr:row>15</xdr:row>
      <xdr:rowOff>32659</xdr:rowOff>
    </xdr:to>
    <xdr:graphicFrame macro="">
      <xdr:nvGraphicFramePr>
        <xdr:cNvPr id="20" name="Cht12">
          <a:extLst>
            <a:ext uri="{FF2B5EF4-FFF2-40B4-BE49-F238E27FC236}">
              <a16:creationId xmlns:a16="http://schemas.microsoft.com/office/drawing/2014/main" id="{95133957-054D-6763-4BFE-1F09531122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291196</xdr:colOff>
      <xdr:row>15</xdr:row>
      <xdr:rowOff>103414</xdr:rowOff>
    </xdr:from>
    <xdr:to>
      <xdr:col>17</xdr:col>
      <xdr:colOff>576943</xdr:colOff>
      <xdr:row>28</xdr:row>
      <xdr:rowOff>43542</xdr:rowOff>
    </xdr:to>
    <xdr:graphicFrame macro="">
      <xdr:nvGraphicFramePr>
        <xdr:cNvPr id="30" name="Cht13">
          <a:extLst>
            <a:ext uri="{FF2B5EF4-FFF2-40B4-BE49-F238E27FC236}">
              <a16:creationId xmlns:a16="http://schemas.microsoft.com/office/drawing/2014/main" id="{B3DC821A-CD1F-CFAB-C2EF-EE33E7E2AB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0</xdr:col>
      <xdr:colOff>67130</xdr:colOff>
      <xdr:row>4</xdr:row>
      <xdr:rowOff>49712</xdr:rowOff>
    </xdr:from>
    <xdr:to>
      <xdr:col>2</xdr:col>
      <xdr:colOff>437244</xdr:colOff>
      <xdr:row>7</xdr:row>
      <xdr:rowOff>160020</xdr:rowOff>
    </xdr:to>
    <mc:AlternateContent xmlns:mc="http://schemas.openxmlformats.org/markup-compatibility/2006" xmlns:a14="http://schemas.microsoft.com/office/drawing/2010/main">
      <mc:Choice Requires="a14">
        <xdr:graphicFrame macro="">
          <xdr:nvGraphicFramePr>
            <xdr:cNvPr id="32" name="Year 1">
              <a:extLst>
                <a:ext uri="{FF2B5EF4-FFF2-40B4-BE49-F238E27FC236}">
                  <a16:creationId xmlns:a16="http://schemas.microsoft.com/office/drawing/2014/main" id="{457675DC-454C-4561-B40F-4DB7E271EF6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Year 1"/>
            </a:graphicData>
          </a:graphic>
        </xdr:graphicFrame>
      </mc:Choice>
      <mc:Fallback xmlns="">
        <xdr:sp macro="" textlink="">
          <xdr:nvSpPr>
            <xdr:cNvPr id="0" name=""/>
            <xdr:cNvSpPr>
              <a:spLocks noTextEdit="1"/>
            </xdr:cNvSpPr>
          </xdr:nvSpPr>
          <xdr:spPr>
            <a:xfrm>
              <a:off x="67130" y="781232"/>
              <a:ext cx="1558834" cy="658948"/>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67130</xdr:colOff>
      <xdr:row>7</xdr:row>
      <xdr:rowOff>180340</xdr:rowOff>
    </xdr:from>
    <xdr:to>
      <xdr:col>2</xdr:col>
      <xdr:colOff>437244</xdr:colOff>
      <xdr:row>16</xdr:row>
      <xdr:rowOff>106680</xdr:rowOff>
    </xdr:to>
    <mc:AlternateContent xmlns:mc="http://schemas.openxmlformats.org/markup-compatibility/2006" xmlns:a14="http://schemas.microsoft.com/office/drawing/2010/main">
      <mc:Choice Requires="a14">
        <xdr:graphicFrame macro="">
          <xdr:nvGraphicFramePr>
            <xdr:cNvPr id="33" name="Month 1">
              <a:extLst>
                <a:ext uri="{FF2B5EF4-FFF2-40B4-BE49-F238E27FC236}">
                  <a16:creationId xmlns:a16="http://schemas.microsoft.com/office/drawing/2014/main" id="{D761E1D3-E1E3-494D-B76E-6B7A01A6BC3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Month 1"/>
            </a:graphicData>
          </a:graphic>
        </xdr:graphicFrame>
      </mc:Choice>
      <mc:Fallback xmlns="">
        <xdr:sp macro="" textlink="">
          <xdr:nvSpPr>
            <xdr:cNvPr id="0" name=""/>
            <xdr:cNvSpPr>
              <a:spLocks noTextEdit="1"/>
            </xdr:cNvSpPr>
          </xdr:nvSpPr>
          <xdr:spPr>
            <a:xfrm>
              <a:off x="67130" y="1460500"/>
              <a:ext cx="1558834" cy="157226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112850</xdr:colOff>
      <xdr:row>10</xdr:row>
      <xdr:rowOff>182517</xdr:rowOff>
    </xdr:from>
    <xdr:to>
      <xdr:col>20</xdr:col>
      <xdr:colOff>548640</xdr:colOff>
      <xdr:row>16</xdr:row>
      <xdr:rowOff>15241</xdr:rowOff>
    </xdr:to>
    <mc:AlternateContent xmlns:mc="http://schemas.openxmlformats.org/markup-compatibility/2006" xmlns:a14="http://schemas.microsoft.com/office/drawing/2010/main">
      <mc:Choice Requires="a14">
        <xdr:graphicFrame macro="">
          <xdr:nvGraphicFramePr>
            <xdr:cNvPr id="34" name="Platform 1">
              <a:extLst>
                <a:ext uri="{FF2B5EF4-FFF2-40B4-BE49-F238E27FC236}">
                  <a16:creationId xmlns:a16="http://schemas.microsoft.com/office/drawing/2014/main" id="{63D9484B-074F-4A24-8924-B6B8E096B41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tform 1"/>
            </a:graphicData>
          </a:graphic>
        </xdr:graphicFrame>
      </mc:Choice>
      <mc:Fallback xmlns="">
        <xdr:sp macro="" textlink="">
          <xdr:nvSpPr>
            <xdr:cNvPr id="0" name=""/>
            <xdr:cNvSpPr>
              <a:spLocks noTextEdit="1"/>
            </xdr:cNvSpPr>
          </xdr:nvSpPr>
          <xdr:spPr>
            <a:xfrm>
              <a:off x="10811330" y="2011317"/>
              <a:ext cx="1624510" cy="930004"/>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59510</xdr:colOff>
      <xdr:row>16</xdr:row>
      <xdr:rowOff>130266</xdr:rowOff>
    </xdr:from>
    <xdr:to>
      <xdr:col>2</xdr:col>
      <xdr:colOff>429624</xdr:colOff>
      <xdr:row>28</xdr:row>
      <xdr:rowOff>7620</xdr:rowOff>
    </xdr:to>
    <mc:AlternateContent xmlns:mc="http://schemas.openxmlformats.org/markup-compatibility/2006" xmlns:a14="http://schemas.microsoft.com/office/drawing/2010/main">
      <mc:Choice Requires="a14">
        <xdr:graphicFrame macro="">
          <xdr:nvGraphicFramePr>
            <xdr:cNvPr id="35" name="Region 1">
              <a:extLst>
                <a:ext uri="{FF2B5EF4-FFF2-40B4-BE49-F238E27FC236}">
                  <a16:creationId xmlns:a16="http://schemas.microsoft.com/office/drawing/2014/main" id="{087A1788-9836-4C9C-A1FB-963CAA979AB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Region 1"/>
            </a:graphicData>
          </a:graphic>
        </xdr:graphicFrame>
      </mc:Choice>
      <mc:Fallback xmlns="">
        <xdr:sp macro="" textlink="">
          <xdr:nvSpPr>
            <xdr:cNvPr id="0" name=""/>
            <xdr:cNvSpPr>
              <a:spLocks noTextEdit="1"/>
            </xdr:cNvSpPr>
          </xdr:nvSpPr>
          <xdr:spPr>
            <a:xfrm>
              <a:off x="59510" y="3056346"/>
              <a:ext cx="1558834" cy="2071914"/>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112486</xdr:colOff>
      <xdr:row>4</xdr:row>
      <xdr:rowOff>43544</xdr:rowOff>
    </xdr:from>
    <xdr:to>
      <xdr:col>20</xdr:col>
      <xdr:colOff>543378</xdr:colOff>
      <xdr:row>10</xdr:row>
      <xdr:rowOff>160020</xdr:rowOff>
    </xdr:to>
    <mc:AlternateContent xmlns:mc="http://schemas.openxmlformats.org/markup-compatibility/2006" xmlns:a14="http://schemas.microsoft.com/office/drawing/2010/main">
      <mc:Choice Requires="a14">
        <xdr:graphicFrame macro="">
          <xdr:nvGraphicFramePr>
            <xdr:cNvPr id="36" name="Status 1">
              <a:extLst>
                <a:ext uri="{FF2B5EF4-FFF2-40B4-BE49-F238E27FC236}">
                  <a16:creationId xmlns:a16="http://schemas.microsoft.com/office/drawing/2014/main" id="{63C9A07C-E753-4471-B34B-5744AC91BE8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tatus 1"/>
            </a:graphicData>
          </a:graphic>
        </xdr:graphicFrame>
      </mc:Choice>
      <mc:Fallback xmlns="">
        <xdr:sp macro="" textlink="">
          <xdr:nvSpPr>
            <xdr:cNvPr id="0" name=""/>
            <xdr:cNvSpPr>
              <a:spLocks noTextEdit="1"/>
            </xdr:cNvSpPr>
          </xdr:nvSpPr>
          <xdr:spPr>
            <a:xfrm>
              <a:off x="10810966" y="775064"/>
              <a:ext cx="1619612" cy="1213756"/>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112486</xdr:colOff>
      <xdr:row>23</xdr:row>
      <xdr:rowOff>28667</xdr:rowOff>
    </xdr:from>
    <xdr:to>
      <xdr:col>20</xdr:col>
      <xdr:colOff>543378</xdr:colOff>
      <xdr:row>28</xdr:row>
      <xdr:rowOff>38100</xdr:rowOff>
    </xdr:to>
    <mc:AlternateContent xmlns:mc="http://schemas.openxmlformats.org/markup-compatibility/2006" xmlns:a14="http://schemas.microsoft.com/office/drawing/2010/main">
      <mc:Choice Requires="a14">
        <xdr:graphicFrame macro="">
          <xdr:nvGraphicFramePr>
            <xdr:cNvPr id="37" name="Sponsor Tier 1">
              <a:extLst>
                <a:ext uri="{FF2B5EF4-FFF2-40B4-BE49-F238E27FC236}">
                  <a16:creationId xmlns:a16="http://schemas.microsoft.com/office/drawing/2014/main" id="{70BF7169-8B95-45A2-9A66-2A5397296F8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ponsor Tier 1"/>
            </a:graphicData>
          </a:graphic>
        </xdr:graphicFrame>
      </mc:Choice>
      <mc:Fallback xmlns="">
        <xdr:sp macro="" textlink="">
          <xdr:nvSpPr>
            <xdr:cNvPr id="0" name=""/>
            <xdr:cNvSpPr>
              <a:spLocks noTextEdit="1"/>
            </xdr:cNvSpPr>
          </xdr:nvSpPr>
          <xdr:spPr>
            <a:xfrm>
              <a:off x="10810966" y="4234907"/>
              <a:ext cx="1619612" cy="923833"/>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112486</xdr:colOff>
      <xdr:row>16</xdr:row>
      <xdr:rowOff>51708</xdr:rowOff>
    </xdr:from>
    <xdr:to>
      <xdr:col>20</xdr:col>
      <xdr:colOff>543378</xdr:colOff>
      <xdr:row>22</xdr:row>
      <xdr:rowOff>175260</xdr:rowOff>
    </xdr:to>
    <mc:AlternateContent xmlns:mc="http://schemas.openxmlformats.org/markup-compatibility/2006" xmlns:a14="http://schemas.microsoft.com/office/drawing/2010/main">
      <mc:Choice Requires="a14">
        <xdr:graphicFrame macro="">
          <xdr:nvGraphicFramePr>
            <xdr:cNvPr id="38" name="Player Segment 1">
              <a:extLst>
                <a:ext uri="{FF2B5EF4-FFF2-40B4-BE49-F238E27FC236}">
                  <a16:creationId xmlns:a16="http://schemas.microsoft.com/office/drawing/2014/main" id="{C82F29CE-0755-46AA-9FDC-3942FAE563F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yer Segment 1"/>
            </a:graphicData>
          </a:graphic>
        </xdr:graphicFrame>
      </mc:Choice>
      <mc:Fallback xmlns="">
        <xdr:sp macro="" textlink="">
          <xdr:nvSpPr>
            <xdr:cNvPr id="0" name=""/>
            <xdr:cNvSpPr>
              <a:spLocks noTextEdit="1"/>
            </xdr:cNvSpPr>
          </xdr:nvSpPr>
          <xdr:spPr>
            <a:xfrm>
              <a:off x="10810966" y="2977788"/>
              <a:ext cx="1619612" cy="1220832"/>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25399</xdr:colOff>
      <xdr:row>0</xdr:row>
      <xdr:rowOff>0</xdr:rowOff>
    </xdr:from>
    <xdr:to>
      <xdr:col>20</xdr:col>
      <xdr:colOff>609599</xdr:colOff>
      <xdr:row>3</xdr:row>
      <xdr:rowOff>130629</xdr:rowOff>
    </xdr:to>
    <xdr:sp macro="" textlink="">
      <xdr:nvSpPr>
        <xdr:cNvPr id="2" name="Rectangle: Top Corners Rounded 1">
          <a:extLst>
            <a:ext uri="{FF2B5EF4-FFF2-40B4-BE49-F238E27FC236}">
              <a16:creationId xmlns:a16="http://schemas.microsoft.com/office/drawing/2014/main" id="{AF7DF7A2-84EB-449F-93DE-BC8BFC4E6427}"/>
            </a:ext>
          </a:extLst>
        </xdr:cNvPr>
        <xdr:cNvSpPr/>
      </xdr:nvSpPr>
      <xdr:spPr>
        <a:xfrm flipV="1">
          <a:off x="25399" y="0"/>
          <a:ext cx="12885057" cy="685800"/>
        </a:xfrm>
        <a:prstGeom prst="round2SameRect">
          <a:avLst>
            <a:gd name="adj1" fmla="val 29487"/>
            <a:gd name="adj2" fmla="val 0"/>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16200000" scaled="1"/>
          <a:tileRect/>
        </a:gra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oneCellAnchor>
    <xdr:from>
      <xdr:col>4</xdr:col>
      <xdr:colOff>609600</xdr:colOff>
      <xdr:row>0</xdr:row>
      <xdr:rowOff>31750</xdr:rowOff>
    </xdr:from>
    <xdr:ext cx="6229349" cy="327479"/>
    <xdr:sp macro="" textlink="">
      <xdr:nvSpPr>
        <xdr:cNvPr id="3" name="Header_Text">
          <a:extLst>
            <a:ext uri="{FF2B5EF4-FFF2-40B4-BE49-F238E27FC236}">
              <a16:creationId xmlns:a16="http://schemas.microsoft.com/office/drawing/2014/main" id="{EC5E200C-D899-41E8-95DB-E76E67EAA2D3}"/>
            </a:ext>
          </a:extLst>
        </xdr:cNvPr>
        <xdr:cNvSpPr/>
      </xdr:nvSpPr>
      <xdr:spPr>
        <a:xfrm>
          <a:off x="3069771" y="31750"/>
          <a:ext cx="6229349" cy="327479"/>
        </a:xfrm>
        <a:prstGeom prst="rect">
          <a:avLst/>
        </a:prstGeom>
        <a:noFill/>
      </xdr:spPr>
      <xdr:txBody>
        <a:bodyPr wrap="square" lIns="91440" tIns="45720" rIns="91440" bIns="45720">
          <a:noAutofit/>
        </a:bodyPr>
        <a:lstStyle/>
        <a:p>
          <a:pPr algn="ctr"/>
          <a:r>
            <a:rPr lang="en-US" sz="1800" b="0" cap="none" spc="0">
              <a:ln w="0"/>
              <a:solidFill>
                <a:schemeClr val="bg1"/>
              </a:solidFill>
              <a:effectLst>
                <a:outerShdw blurRad="38100" dist="19050" dir="2700000" algn="tl" rotWithShape="0">
                  <a:schemeClr val="dk1">
                    <a:alpha val="40000"/>
                  </a:schemeClr>
                </a:outerShdw>
              </a:effectLst>
              <a:latin typeface="Arial Rounded MT Bold" panose="020F0704030504030204" pitchFamily="34" charset="0"/>
            </a:rPr>
            <a:t>Audience</a:t>
          </a:r>
        </a:p>
      </xdr:txBody>
    </xdr:sp>
    <xdr:clientData/>
  </xdr:oneCellAnchor>
  <xdr:twoCellAnchor editAs="oneCell">
    <xdr:from>
      <xdr:col>0</xdr:col>
      <xdr:colOff>132444</xdr:colOff>
      <xdr:row>0</xdr:row>
      <xdr:rowOff>70640</xdr:rowOff>
    </xdr:from>
    <xdr:to>
      <xdr:col>1</xdr:col>
      <xdr:colOff>81642</xdr:colOff>
      <xdr:row>3</xdr:row>
      <xdr:rowOff>73370</xdr:rowOff>
    </xdr:to>
    <xdr:pic>
      <xdr:nvPicPr>
        <xdr:cNvPr id="4" name="Picture 3">
          <a:hlinkClick xmlns:r="http://schemas.openxmlformats.org/officeDocument/2006/relationships" r:id="rId1"/>
          <a:extLst>
            <a:ext uri="{FF2B5EF4-FFF2-40B4-BE49-F238E27FC236}">
              <a16:creationId xmlns:a16="http://schemas.microsoft.com/office/drawing/2014/main" id="{12367FEA-C551-409F-AC13-23B9DEAE96F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32444" y="70640"/>
          <a:ext cx="564241" cy="557901"/>
        </a:xfrm>
        <a:prstGeom prst="rect">
          <a:avLst/>
        </a:prstGeom>
      </xdr:spPr>
    </xdr:pic>
    <xdr:clientData/>
  </xdr:twoCellAnchor>
  <xdr:twoCellAnchor>
    <xdr:from>
      <xdr:col>0</xdr:col>
      <xdr:colOff>41730</xdr:colOff>
      <xdr:row>3</xdr:row>
      <xdr:rowOff>174172</xdr:rowOff>
    </xdr:from>
    <xdr:to>
      <xdr:col>2</xdr:col>
      <xdr:colOff>462644</xdr:colOff>
      <xdr:row>28</xdr:row>
      <xdr:rowOff>65314</xdr:rowOff>
    </xdr:to>
    <xdr:sp macro="" textlink="">
      <xdr:nvSpPr>
        <xdr:cNvPr id="5" name="SlicerBox1">
          <a:extLst>
            <a:ext uri="{FF2B5EF4-FFF2-40B4-BE49-F238E27FC236}">
              <a16:creationId xmlns:a16="http://schemas.microsoft.com/office/drawing/2014/main" id="{D464F7B1-A993-406B-88FC-A1B390710D6B}"/>
            </a:ext>
          </a:extLst>
        </xdr:cNvPr>
        <xdr:cNvSpPr/>
      </xdr:nvSpPr>
      <xdr:spPr>
        <a:xfrm>
          <a:off x="41730" y="729343"/>
          <a:ext cx="1651000" cy="4517571"/>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2</xdr:col>
      <xdr:colOff>553357</xdr:colOff>
      <xdr:row>4</xdr:row>
      <xdr:rowOff>2721</xdr:rowOff>
    </xdr:from>
    <xdr:to>
      <xdr:col>7</xdr:col>
      <xdr:colOff>216808</xdr:colOff>
      <xdr:row>28</xdr:row>
      <xdr:rowOff>38100</xdr:rowOff>
    </xdr:to>
    <xdr:sp macro="" textlink="">
      <xdr:nvSpPr>
        <xdr:cNvPr id="6" name="Box1">
          <a:extLst>
            <a:ext uri="{FF2B5EF4-FFF2-40B4-BE49-F238E27FC236}">
              <a16:creationId xmlns:a16="http://schemas.microsoft.com/office/drawing/2014/main" id="{E921AC8A-22E5-4952-A092-3D484157A379}"/>
            </a:ext>
          </a:extLst>
        </xdr:cNvPr>
        <xdr:cNvSpPr/>
      </xdr:nvSpPr>
      <xdr:spPr>
        <a:xfrm>
          <a:off x="1783443" y="742950"/>
          <a:ext cx="2738665" cy="4476750"/>
        </a:xfrm>
        <a:prstGeom prst="roundRect">
          <a:avLst>
            <a:gd name="adj" fmla="val 3830"/>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7</xdr:col>
      <xdr:colOff>291194</xdr:colOff>
      <xdr:row>4</xdr:row>
      <xdr:rowOff>14515</xdr:rowOff>
    </xdr:from>
    <xdr:to>
      <xdr:col>12</xdr:col>
      <xdr:colOff>370115</xdr:colOff>
      <xdr:row>15</xdr:row>
      <xdr:rowOff>21772</xdr:rowOff>
    </xdr:to>
    <xdr:sp macro="" textlink="">
      <xdr:nvSpPr>
        <xdr:cNvPr id="7" name="Box2">
          <a:extLst>
            <a:ext uri="{FF2B5EF4-FFF2-40B4-BE49-F238E27FC236}">
              <a16:creationId xmlns:a16="http://schemas.microsoft.com/office/drawing/2014/main" id="{D8D3F5F4-3BDE-4DBB-87DB-321E7AF7EE5B}"/>
            </a:ext>
          </a:extLst>
        </xdr:cNvPr>
        <xdr:cNvSpPr/>
      </xdr:nvSpPr>
      <xdr:spPr>
        <a:xfrm>
          <a:off x="4596494" y="754744"/>
          <a:ext cx="3154135" cy="2042885"/>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12</xdr:col>
      <xdr:colOff>454479</xdr:colOff>
      <xdr:row>4</xdr:row>
      <xdr:rowOff>25401</xdr:rowOff>
    </xdr:from>
    <xdr:to>
      <xdr:col>17</xdr:col>
      <xdr:colOff>615041</xdr:colOff>
      <xdr:row>15</xdr:row>
      <xdr:rowOff>32658</xdr:rowOff>
    </xdr:to>
    <xdr:sp macro="" textlink="">
      <xdr:nvSpPr>
        <xdr:cNvPr id="8" name="Box3">
          <a:extLst>
            <a:ext uri="{FF2B5EF4-FFF2-40B4-BE49-F238E27FC236}">
              <a16:creationId xmlns:a16="http://schemas.microsoft.com/office/drawing/2014/main" id="{01659952-F379-41BA-BE2B-03344164899E}"/>
            </a:ext>
          </a:extLst>
        </xdr:cNvPr>
        <xdr:cNvSpPr/>
      </xdr:nvSpPr>
      <xdr:spPr>
        <a:xfrm>
          <a:off x="7834993" y="765630"/>
          <a:ext cx="3235777" cy="2042885"/>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7</xdr:col>
      <xdr:colOff>291196</xdr:colOff>
      <xdr:row>15</xdr:row>
      <xdr:rowOff>103414</xdr:rowOff>
    </xdr:from>
    <xdr:to>
      <xdr:col>17</xdr:col>
      <xdr:colOff>576943</xdr:colOff>
      <xdr:row>28</xdr:row>
      <xdr:rowOff>43542</xdr:rowOff>
    </xdr:to>
    <xdr:sp macro="" textlink="">
      <xdr:nvSpPr>
        <xdr:cNvPr id="9" name="Box4">
          <a:extLst>
            <a:ext uri="{FF2B5EF4-FFF2-40B4-BE49-F238E27FC236}">
              <a16:creationId xmlns:a16="http://schemas.microsoft.com/office/drawing/2014/main" id="{8F7159ED-DD1F-4D38-8C4A-FFDBDB0CDFBF}"/>
            </a:ext>
          </a:extLst>
        </xdr:cNvPr>
        <xdr:cNvSpPr/>
      </xdr:nvSpPr>
      <xdr:spPr>
        <a:xfrm>
          <a:off x="4596496" y="2879271"/>
          <a:ext cx="6436176" cy="2345871"/>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18</xdr:col>
      <xdr:colOff>87087</xdr:colOff>
      <xdr:row>3</xdr:row>
      <xdr:rowOff>183244</xdr:rowOff>
    </xdr:from>
    <xdr:to>
      <xdr:col>20</xdr:col>
      <xdr:colOff>568779</xdr:colOff>
      <xdr:row>28</xdr:row>
      <xdr:rowOff>92529</xdr:rowOff>
    </xdr:to>
    <xdr:sp macro="" textlink="">
      <xdr:nvSpPr>
        <xdr:cNvPr id="10" name="SlicerBox2">
          <a:extLst>
            <a:ext uri="{FF2B5EF4-FFF2-40B4-BE49-F238E27FC236}">
              <a16:creationId xmlns:a16="http://schemas.microsoft.com/office/drawing/2014/main" id="{E968EFF4-977A-4836-9205-A9AD388C7E88}"/>
            </a:ext>
          </a:extLst>
        </xdr:cNvPr>
        <xdr:cNvSpPr/>
      </xdr:nvSpPr>
      <xdr:spPr>
        <a:xfrm>
          <a:off x="11157858" y="738415"/>
          <a:ext cx="1711778" cy="4535714"/>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editAs="oneCell">
    <xdr:from>
      <xdr:col>19</xdr:col>
      <xdr:colOff>252189</xdr:colOff>
      <xdr:row>1</xdr:row>
      <xdr:rowOff>445</xdr:rowOff>
    </xdr:from>
    <xdr:to>
      <xdr:col>19</xdr:col>
      <xdr:colOff>578089</xdr:colOff>
      <xdr:row>2</xdr:row>
      <xdr:rowOff>141288</xdr:rowOff>
    </xdr:to>
    <xdr:pic>
      <xdr:nvPicPr>
        <xdr:cNvPr id="11" name="Picture 10">
          <a:hlinkClick xmlns:r="http://schemas.openxmlformats.org/officeDocument/2006/relationships" r:id="rId3"/>
          <a:extLst>
            <a:ext uri="{FF2B5EF4-FFF2-40B4-BE49-F238E27FC236}">
              <a16:creationId xmlns:a16="http://schemas.microsoft.com/office/drawing/2014/main" id="{1334E2AD-6792-44F9-BEEB-1162DD808A19}"/>
            </a:ext>
          </a:extLst>
        </xdr:cNvPr>
        <xdr:cNvPicPr>
          <a:picLocks noChangeAspect="1"/>
        </xdr:cNvPicPr>
      </xdr:nvPicPr>
      <xdr:blipFill>
        <a:blip xmlns:r="http://schemas.openxmlformats.org/officeDocument/2006/relationships" r:embed="rId4"/>
        <a:stretch>
          <a:fillRect/>
        </a:stretch>
      </xdr:blipFill>
      <xdr:spPr>
        <a:xfrm>
          <a:off x="11938003" y="185502"/>
          <a:ext cx="325900" cy="325900"/>
        </a:xfrm>
        <a:prstGeom prst="rect">
          <a:avLst/>
        </a:prstGeom>
      </xdr:spPr>
    </xdr:pic>
    <xdr:clientData/>
  </xdr:twoCellAnchor>
  <xdr:twoCellAnchor editAs="oneCell">
    <xdr:from>
      <xdr:col>20</xdr:col>
      <xdr:colOff>7259</xdr:colOff>
      <xdr:row>0</xdr:row>
      <xdr:rowOff>174843</xdr:rowOff>
    </xdr:from>
    <xdr:to>
      <xdr:col>20</xdr:col>
      <xdr:colOff>333159</xdr:colOff>
      <xdr:row>2</xdr:row>
      <xdr:rowOff>130629</xdr:rowOff>
    </xdr:to>
    <xdr:pic>
      <xdr:nvPicPr>
        <xdr:cNvPr id="12" name="Picture 11">
          <a:hlinkClick xmlns:r="http://schemas.openxmlformats.org/officeDocument/2006/relationships" r:id="rId1"/>
          <a:extLst>
            <a:ext uri="{FF2B5EF4-FFF2-40B4-BE49-F238E27FC236}">
              <a16:creationId xmlns:a16="http://schemas.microsoft.com/office/drawing/2014/main" id="{291936CE-BF2A-4148-9CBE-83C28E532BF7}"/>
            </a:ext>
          </a:extLst>
        </xdr:cNvPr>
        <xdr:cNvPicPr>
          <a:picLocks noChangeAspect="1"/>
        </xdr:cNvPicPr>
      </xdr:nvPicPr>
      <xdr:blipFill>
        <a:blip xmlns:r="http://schemas.openxmlformats.org/officeDocument/2006/relationships" r:embed="rId5"/>
        <a:stretch>
          <a:fillRect/>
        </a:stretch>
      </xdr:blipFill>
      <xdr:spPr>
        <a:xfrm>
          <a:off x="12308116" y="174843"/>
          <a:ext cx="325900" cy="325900"/>
        </a:xfrm>
        <a:prstGeom prst="rect">
          <a:avLst/>
        </a:prstGeom>
      </xdr:spPr>
    </xdr:pic>
    <xdr:clientData/>
  </xdr:twoCellAnchor>
  <xdr:twoCellAnchor editAs="oneCell">
    <xdr:from>
      <xdr:col>18</xdr:col>
      <xdr:colOff>495064</xdr:colOff>
      <xdr:row>1</xdr:row>
      <xdr:rowOff>10769</xdr:rowOff>
    </xdr:from>
    <xdr:to>
      <xdr:col>19</xdr:col>
      <xdr:colOff>205921</xdr:colOff>
      <xdr:row>2</xdr:row>
      <xdr:rowOff>154328</xdr:rowOff>
    </xdr:to>
    <xdr:pic>
      <xdr:nvPicPr>
        <xdr:cNvPr id="13" name="Picture 12">
          <a:hlinkClick xmlns:r="http://schemas.openxmlformats.org/officeDocument/2006/relationships" r:id="rId6"/>
          <a:extLst>
            <a:ext uri="{FF2B5EF4-FFF2-40B4-BE49-F238E27FC236}">
              <a16:creationId xmlns:a16="http://schemas.microsoft.com/office/drawing/2014/main" id="{13D91B4C-6A5C-4F14-B3B1-27379B76980A}"/>
            </a:ext>
          </a:extLst>
        </xdr:cNvPr>
        <xdr:cNvPicPr>
          <a:picLocks noChangeAspect="1"/>
        </xdr:cNvPicPr>
      </xdr:nvPicPr>
      <xdr:blipFill>
        <a:blip xmlns:r="http://schemas.openxmlformats.org/officeDocument/2006/relationships" r:embed="rId7"/>
        <a:stretch>
          <a:fillRect/>
        </a:stretch>
      </xdr:blipFill>
      <xdr:spPr>
        <a:xfrm>
          <a:off x="11565835" y="195826"/>
          <a:ext cx="325900" cy="328616"/>
        </a:xfrm>
        <a:prstGeom prst="rect">
          <a:avLst/>
        </a:prstGeom>
      </xdr:spPr>
    </xdr:pic>
    <xdr:clientData/>
  </xdr:twoCellAnchor>
  <xdr:twoCellAnchor>
    <xdr:from>
      <xdr:col>8</xdr:col>
      <xdr:colOff>457218</xdr:colOff>
      <xdr:row>3</xdr:row>
      <xdr:rowOff>81644</xdr:rowOff>
    </xdr:from>
    <xdr:to>
      <xdr:col>11</xdr:col>
      <xdr:colOff>5462</xdr:colOff>
      <xdr:row>3</xdr:row>
      <xdr:rowOff>81644</xdr:rowOff>
    </xdr:to>
    <xdr:cxnSp macro="">
      <xdr:nvCxnSpPr>
        <xdr:cNvPr id="14" name="Highlight Line">
          <a:extLst>
            <a:ext uri="{FF2B5EF4-FFF2-40B4-BE49-F238E27FC236}">
              <a16:creationId xmlns:a16="http://schemas.microsoft.com/office/drawing/2014/main" id="{50D600A6-1A6C-4005-B419-80CC9CAD8D04}"/>
            </a:ext>
          </a:extLst>
        </xdr:cNvPr>
        <xdr:cNvCxnSpPr/>
      </xdr:nvCxnSpPr>
      <xdr:spPr>
        <a:xfrm>
          <a:off x="5377561" y="636815"/>
          <a:ext cx="1393372" cy="0"/>
        </a:xfrm>
        <a:prstGeom prst="line">
          <a:avLst/>
        </a:prstGeom>
        <a:ln w="31750" cmpd="dbl">
          <a:solidFill>
            <a:srgbClr val="FFFF53"/>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440873</xdr:colOff>
      <xdr:row>2</xdr:row>
      <xdr:rowOff>20865</xdr:rowOff>
    </xdr:from>
    <xdr:to>
      <xdr:col>5</xdr:col>
      <xdr:colOff>305483</xdr:colOff>
      <xdr:row>3</xdr:row>
      <xdr:rowOff>124261</xdr:rowOff>
    </xdr:to>
    <xdr:sp macro="" textlink="">
      <xdr:nvSpPr>
        <xdr:cNvPr id="15" name="Menu1">
          <a:hlinkClick xmlns:r="http://schemas.openxmlformats.org/officeDocument/2006/relationships" r:id="rId8" tooltip="Go to Overview"/>
          <a:extLst>
            <a:ext uri="{FF2B5EF4-FFF2-40B4-BE49-F238E27FC236}">
              <a16:creationId xmlns:a16="http://schemas.microsoft.com/office/drawing/2014/main" id="{58CD65FE-DAB9-4822-B86B-012BC33B9405}"/>
            </a:ext>
          </a:extLst>
        </xdr:cNvPr>
        <xdr:cNvSpPr txBox="1"/>
      </xdr:nvSpPr>
      <xdr:spPr>
        <a:xfrm>
          <a:off x="1670959" y="390979"/>
          <a:ext cx="1709738" cy="288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IN" sz="900" b="1">
              <a:solidFill>
                <a:schemeClr val="accent6">
                  <a:lumMod val="20000"/>
                  <a:lumOff val="80000"/>
                </a:schemeClr>
              </a:solidFill>
              <a:latin typeface="+mn-lt"/>
              <a:ea typeface="+mn-ea"/>
              <a:cs typeface="+mn-cs"/>
            </a:rPr>
            <a:t>Overview</a:t>
          </a:r>
        </a:p>
      </xdr:txBody>
    </xdr:sp>
    <xdr:clientData/>
  </xdr:twoCellAnchor>
  <xdr:twoCellAnchor>
    <xdr:from>
      <xdr:col>5</xdr:col>
      <xdr:colOff>380832</xdr:colOff>
      <xdr:row>2</xdr:row>
      <xdr:rowOff>20865</xdr:rowOff>
    </xdr:from>
    <xdr:to>
      <xdr:col>8</xdr:col>
      <xdr:colOff>245441</xdr:colOff>
      <xdr:row>3</xdr:row>
      <xdr:rowOff>119742</xdr:rowOff>
    </xdr:to>
    <xdr:sp macro="" textlink="">
      <xdr:nvSpPr>
        <xdr:cNvPr id="16" name="Menu2">
          <a:hlinkClick xmlns:r="http://schemas.openxmlformats.org/officeDocument/2006/relationships" r:id="rId9" tooltip="Go to Revenue Mix"/>
          <a:extLst>
            <a:ext uri="{FF2B5EF4-FFF2-40B4-BE49-F238E27FC236}">
              <a16:creationId xmlns:a16="http://schemas.microsoft.com/office/drawing/2014/main" id="{396788F1-C95E-4259-B063-CA9360F54ACB}"/>
            </a:ext>
          </a:extLst>
        </xdr:cNvPr>
        <xdr:cNvSpPr txBox="1"/>
      </xdr:nvSpPr>
      <xdr:spPr>
        <a:xfrm>
          <a:off x="3456046" y="390979"/>
          <a:ext cx="1709738" cy="28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IN" sz="900" b="1">
              <a:solidFill>
                <a:schemeClr val="accent6">
                  <a:lumMod val="20000"/>
                  <a:lumOff val="80000"/>
                </a:schemeClr>
              </a:solidFill>
              <a:latin typeface="+mn-lt"/>
              <a:ea typeface="+mn-ea"/>
              <a:cs typeface="+mn-cs"/>
            </a:rPr>
            <a:t>Revenue Mix</a:t>
          </a:r>
        </a:p>
      </xdr:txBody>
    </xdr:sp>
    <xdr:clientData/>
  </xdr:twoCellAnchor>
  <xdr:twoCellAnchor>
    <xdr:from>
      <xdr:col>8</xdr:col>
      <xdr:colOff>320790</xdr:colOff>
      <xdr:row>2</xdr:row>
      <xdr:rowOff>20865</xdr:rowOff>
    </xdr:from>
    <xdr:to>
      <xdr:col>11</xdr:col>
      <xdr:colOff>185400</xdr:colOff>
      <xdr:row>3</xdr:row>
      <xdr:rowOff>119742</xdr:rowOff>
    </xdr:to>
    <xdr:sp macro="" textlink="">
      <xdr:nvSpPr>
        <xdr:cNvPr id="17" name="Menu3">
          <a:hlinkClick xmlns:r="http://schemas.openxmlformats.org/officeDocument/2006/relationships" r:id="rId10" tooltip="Go to Audience"/>
          <a:extLst>
            <a:ext uri="{FF2B5EF4-FFF2-40B4-BE49-F238E27FC236}">
              <a16:creationId xmlns:a16="http://schemas.microsoft.com/office/drawing/2014/main" id="{407B9C19-4C86-468C-852F-D4BFBC48FFAB}"/>
            </a:ext>
          </a:extLst>
        </xdr:cNvPr>
        <xdr:cNvSpPr txBox="1"/>
      </xdr:nvSpPr>
      <xdr:spPr>
        <a:xfrm>
          <a:off x="5241133" y="390979"/>
          <a:ext cx="1709738" cy="28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IN" sz="1200" b="1" u="none">
              <a:solidFill>
                <a:srgbClr val="FFFF53"/>
              </a:solidFill>
              <a:effectLst>
                <a:outerShdw blurRad="127000" dist="127000" dir="2700000" sx="110000" sy="110000" algn="tl" rotWithShape="0">
                  <a:schemeClr val="tx1">
                    <a:alpha val="40000"/>
                  </a:schemeClr>
                </a:outerShdw>
              </a:effectLst>
              <a:latin typeface="+mn-lt"/>
              <a:ea typeface="+mn-ea"/>
              <a:cs typeface="+mn-cs"/>
            </a:rPr>
            <a:t>Audience</a:t>
          </a:r>
        </a:p>
      </xdr:txBody>
    </xdr:sp>
    <xdr:clientData/>
  </xdr:twoCellAnchor>
  <xdr:twoCellAnchor>
    <xdr:from>
      <xdr:col>11</xdr:col>
      <xdr:colOff>260749</xdr:colOff>
      <xdr:row>2</xdr:row>
      <xdr:rowOff>20865</xdr:rowOff>
    </xdr:from>
    <xdr:to>
      <xdr:col>14</xdr:col>
      <xdr:colOff>125358</xdr:colOff>
      <xdr:row>3</xdr:row>
      <xdr:rowOff>119742</xdr:rowOff>
    </xdr:to>
    <xdr:sp macro="" textlink="">
      <xdr:nvSpPr>
        <xdr:cNvPr id="18" name="Menu4">
          <a:hlinkClick xmlns:r="http://schemas.openxmlformats.org/officeDocument/2006/relationships" r:id="rId11" tooltip="Go to Events"/>
          <a:extLst>
            <a:ext uri="{FF2B5EF4-FFF2-40B4-BE49-F238E27FC236}">
              <a16:creationId xmlns:a16="http://schemas.microsoft.com/office/drawing/2014/main" id="{92DAF37B-8CC5-4EC1-9785-3CB267D5576F}"/>
            </a:ext>
          </a:extLst>
        </xdr:cNvPr>
        <xdr:cNvSpPr txBox="1"/>
      </xdr:nvSpPr>
      <xdr:spPr>
        <a:xfrm>
          <a:off x="7026220" y="390979"/>
          <a:ext cx="1709738" cy="28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N" sz="900" b="1">
              <a:solidFill>
                <a:schemeClr val="accent6">
                  <a:lumMod val="20000"/>
                  <a:lumOff val="80000"/>
                </a:schemeClr>
              </a:solidFill>
            </a:rPr>
            <a:t>Events</a:t>
          </a:r>
        </a:p>
      </xdr:txBody>
    </xdr:sp>
    <xdr:clientData/>
  </xdr:twoCellAnchor>
  <xdr:twoCellAnchor>
    <xdr:from>
      <xdr:col>14</xdr:col>
      <xdr:colOff>200707</xdr:colOff>
      <xdr:row>2</xdr:row>
      <xdr:rowOff>20864</xdr:rowOff>
    </xdr:from>
    <xdr:to>
      <xdr:col>17</xdr:col>
      <xdr:colOff>65316</xdr:colOff>
      <xdr:row>3</xdr:row>
      <xdr:rowOff>119742</xdr:rowOff>
    </xdr:to>
    <xdr:sp macro="" textlink="">
      <xdr:nvSpPr>
        <xdr:cNvPr id="19" name="Menu5">
          <a:hlinkClick xmlns:r="http://schemas.openxmlformats.org/officeDocument/2006/relationships" r:id="rId12" tooltip="Go to Sponsors"/>
          <a:extLst>
            <a:ext uri="{FF2B5EF4-FFF2-40B4-BE49-F238E27FC236}">
              <a16:creationId xmlns:a16="http://schemas.microsoft.com/office/drawing/2014/main" id="{A68EDAE6-8CC4-46CF-B492-8BBBCC43B128}"/>
            </a:ext>
          </a:extLst>
        </xdr:cNvPr>
        <xdr:cNvSpPr txBox="1"/>
      </xdr:nvSpPr>
      <xdr:spPr>
        <a:xfrm>
          <a:off x="8811307" y="390978"/>
          <a:ext cx="1709738" cy="283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N" sz="900" b="1">
              <a:solidFill>
                <a:schemeClr val="accent6">
                  <a:lumMod val="20000"/>
                  <a:lumOff val="80000"/>
                </a:schemeClr>
              </a:solidFill>
            </a:rPr>
            <a:t>Sponsors</a:t>
          </a:r>
        </a:p>
      </xdr:txBody>
    </xdr:sp>
    <xdr:clientData/>
  </xdr:twoCellAnchor>
  <xdr:twoCellAnchor>
    <xdr:from>
      <xdr:col>2</xdr:col>
      <xdr:colOff>553358</xdr:colOff>
      <xdr:row>4</xdr:row>
      <xdr:rowOff>2721</xdr:rowOff>
    </xdr:from>
    <xdr:to>
      <xdr:col>7</xdr:col>
      <xdr:colOff>216809</xdr:colOff>
      <xdr:row>28</xdr:row>
      <xdr:rowOff>38100</xdr:rowOff>
    </xdr:to>
    <xdr:graphicFrame macro="">
      <xdr:nvGraphicFramePr>
        <xdr:cNvPr id="28" name="Cht14">
          <a:extLst>
            <a:ext uri="{FF2B5EF4-FFF2-40B4-BE49-F238E27FC236}">
              <a16:creationId xmlns:a16="http://schemas.microsoft.com/office/drawing/2014/main" id="{CB17983F-65F1-43F7-4F71-100903ABBF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291195</xdr:colOff>
      <xdr:row>4</xdr:row>
      <xdr:rowOff>14516</xdr:rowOff>
    </xdr:from>
    <xdr:to>
      <xdr:col>12</xdr:col>
      <xdr:colOff>370116</xdr:colOff>
      <xdr:row>15</xdr:row>
      <xdr:rowOff>21773</xdr:rowOff>
    </xdr:to>
    <xdr:graphicFrame macro="">
      <xdr:nvGraphicFramePr>
        <xdr:cNvPr id="29" name="Cht15">
          <a:extLst>
            <a:ext uri="{FF2B5EF4-FFF2-40B4-BE49-F238E27FC236}">
              <a16:creationId xmlns:a16="http://schemas.microsoft.com/office/drawing/2014/main" id="{E81938E8-992E-DD61-6A6A-757A4F1D38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454479</xdr:colOff>
      <xdr:row>4</xdr:row>
      <xdr:rowOff>25402</xdr:rowOff>
    </xdr:from>
    <xdr:to>
      <xdr:col>17</xdr:col>
      <xdr:colOff>592181</xdr:colOff>
      <xdr:row>15</xdr:row>
      <xdr:rowOff>32659</xdr:rowOff>
    </xdr:to>
    <xdr:graphicFrame macro="">
      <xdr:nvGraphicFramePr>
        <xdr:cNvPr id="30" name="Cht16">
          <a:extLst>
            <a:ext uri="{FF2B5EF4-FFF2-40B4-BE49-F238E27FC236}">
              <a16:creationId xmlns:a16="http://schemas.microsoft.com/office/drawing/2014/main" id="{F99B5C98-2E0C-C2D4-7FBC-A39E5D4E97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291196</xdr:colOff>
      <xdr:row>15</xdr:row>
      <xdr:rowOff>103414</xdr:rowOff>
    </xdr:from>
    <xdr:to>
      <xdr:col>17</xdr:col>
      <xdr:colOff>576943</xdr:colOff>
      <xdr:row>28</xdr:row>
      <xdr:rowOff>43542</xdr:rowOff>
    </xdr:to>
    <xdr:graphicFrame macro="">
      <xdr:nvGraphicFramePr>
        <xdr:cNvPr id="31" name="Cht17">
          <a:extLst>
            <a:ext uri="{FF2B5EF4-FFF2-40B4-BE49-F238E27FC236}">
              <a16:creationId xmlns:a16="http://schemas.microsoft.com/office/drawing/2014/main" id="{54A61C7E-4362-567D-2E5E-78FE9138DB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0</xdr:col>
      <xdr:colOff>67130</xdr:colOff>
      <xdr:row>4</xdr:row>
      <xdr:rowOff>49712</xdr:rowOff>
    </xdr:from>
    <xdr:to>
      <xdr:col>2</xdr:col>
      <xdr:colOff>437244</xdr:colOff>
      <xdr:row>7</xdr:row>
      <xdr:rowOff>160020</xdr:rowOff>
    </xdr:to>
    <mc:AlternateContent xmlns:mc="http://schemas.openxmlformats.org/markup-compatibility/2006" xmlns:a14="http://schemas.microsoft.com/office/drawing/2010/main">
      <mc:Choice Requires="a14">
        <xdr:graphicFrame macro="">
          <xdr:nvGraphicFramePr>
            <xdr:cNvPr id="32" name="Year 2">
              <a:extLst>
                <a:ext uri="{FF2B5EF4-FFF2-40B4-BE49-F238E27FC236}">
                  <a16:creationId xmlns:a16="http://schemas.microsoft.com/office/drawing/2014/main" id="{B7F009D8-B585-4FE5-8443-04D328E8DED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Year 2"/>
            </a:graphicData>
          </a:graphic>
        </xdr:graphicFrame>
      </mc:Choice>
      <mc:Fallback xmlns="">
        <xdr:sp macro="" textlink="">
          <xdr:nvSpPr>
            <xdr:cNvPr id="0" name=""/>
            <xdr:cNvSpPr>
              <a:spLocks noTextEdit="1"/>
            </xdr:cNvSpPr>
          </xdr:nvSpPr>
          <xdr:spPr>
            <a:xfrm>
              <a:off x="67130" y="781232"/>
              <a:ext cx="1558834" cy="658948"/>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67130</xdr:colOff>
      <xdr:row>7</xdr:row>
      <xdr:rowOff>180340</xdr:rowOff>
    </xdr:from>
    <xdr:to>
      <xdr:col>2</xdr:col>
      <xdr:colOff>437244</xdr:colOff>
      <xdr:row>16</xdr:row>
      <xdr:rowOff>106680</xdr:rowOff>
    </xdr:to>
    <mc:AlternateContent xmlns:mc="http://schemas.openxmlformats.org/markup-compatibility/2006" xmlns:a14="http://schemas.microsoft.com/office/drawing/2010/main">
      <mc:Choice Requires="a14">
        <xdr:graphicFrame macro="">
          <xdr:nvGraphicFramePr>
            <xdr:cNvPr id="33" name="Month 2">
              <a:extLst>
                <a:ext uri="{FF2B5EF4-FFF2-40B4-BE49-F238E27FC236}">
                  <a16:creationId xmlns:a16="http://schemas.microsoft.com/office/drawing/2014/main" id="{28D9596C-B19B-43C3-8BB6-61CC0E612B9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Month 2"/>
            </a:graphicData>
          </a:graphic>
        </xdr:graphicFrame>
      </mc:Choice>
      <mc:Fallback xmlns="">
        <xdr:sp macro="" textlink="">
          <xdr:nvSpPr>
            <xdr:cNvPr id="0" name=""/>
            <xdr:cNvSpPr>
              <a:spLocks noTextEdit="1"/>
            </xdr:cNvSpPr>
          </xdr:nvSpPr>
          <xdr:spPr>
            <a:xfrm>
              <a:off x="67130" y="1460500"/>
              <a:ext cx="1558834" cy="157226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112850</xdr:colOff>
      <xdr:row>10</xdr:row>
      <xdr:rowOff>182517</xdr:rowOff>
    </xdr:from>
    <xdr:to>
      <xdr:col>20</xdr:col>
      <xdr:colOff>548640</xdr:colOff>
      <xdr:row>16</xdr:row>
      <xdr:rowOff>15241</xdr:rowOff>
    </xdr:to>
    <mc:AlternateContent xmlns:mc="http://schemas.openxmlformats.org/markup-compatibility/2006" xmlns:a14="http://schemas.microsoft.com/office/drawing/2010/main">
      <mc:Choice Requires="a14">
        <xdr:graphicFrame macro="">
          <xdr:nvGraphicFramePr>
            <xdr:cNvPr id="34" name="Platform 2">
              <a:extLst>
                <a:ext uri="{FF2B5EF4-FFF2-40B4-BE49-F238E27FC236}">
                  <a16:creationId xmlns:a16="http://schemas.microsoft.com/office/drawing/2014/main" id="{456EC340-C767-49FA-BF6E-9CAB4EC44D7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tform 2"/>
            </a:graphicData>
          </a:graphic>
        </xdr:graphicFrame>
      </mc:Choice>
      <mc:Fallback xmlns="">
        <xdr:sp macro="" textlink="">
          <xdr:nvSpPr>
            <xdr:cNvPr id="0" name=""/>
            <xdr:cNvSpPr>
              <a:spLocks noTextEdit="1"/>
            </xdr:cNvSpPr>
          </xdr:nvSpPr>
          <xdr:spPr>
            <a:xfrm>
              <a:off x="10811330" y="2011317"/>
              <a:ext cx="1624510" cy="930004"/>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59510</xdr:colOff>
      <xdr:row>16</xdr:row>
      <xdr:rowOff>130266</xdr:rowOff>
    </xdr:from>
    <xdr:to>
      <xdr:col>2</xdr:col>
      <xdr:colOff>429624</xdr:colOff>
      <xdr:row>28</xdr:row>
      <xdr:rowOff>7620</xdr:rowOff>
    </xdr:to>
    <mc:AlternateContent xmlns:mc="http://schemas.openxmlformats.org/markup-compatibility/2006" xmlns:a14="http://schemas.microsoft.com/office/drawing/2010/main">
      <mc:Choice Requires="a14">
        <xdr:graphicFrame macro="">
          <xdr:nvGraphicFramePr>
            <xdr:cNvPr id="35" name="Region 2">
              <a:extLst>
                <a:ext uri="{FF2B5EF4-FFF2-40B4-BE49-F238E27FC236}">
                  <a16:creationId xmlns:a16="http://schemas.microsoft.com/office/drawing/2014/main" id="{21339CDF-3B75-4367-A731-DC0A9F7AD58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Region 2"/>
            </a:graphicData>
          </a:graphic>
        </xdr:graphicFrame>
      </mc:Choice>
      <mc:Fallback xmlns="">
        <xdr:sp macro="" textlink="">
          <xdr:nvSpPr>
            <xdr:cNvPr id="0" name=""/>
            <xdr:cNvSpPr>
              <a:spLocks noTextEdit="1"/>
            </xdr:cNvSpPr>
          </xdr:nvSpPr>
          <xdr:spPr>
            <a:xfrm>
              <a:off x="59510" y="3056346"/>
              <a:ext cx="1558834" cy="2071914"/>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112486</xdr:colOff>
      <xdr:row>4</xdr:row>
      <xdr:rowOff>43544</xdr:rowOff>
    </xdr:from>
    <xdr:to>
      <xdr:col>20</xdr:col>
      <xdr:colOff>543378</xdr:colOff>
      <xdr:row>10</xdr:row>
      <xdr:rowOff>160020</xdr:rowOff>
    </xdr:to>
    <mc:AlternateContent xmlns:mc="http://schemas.openxmlformats.org/markup-compatibility/2006" xmlns:a14="http://schemas.microsoft.com/office/drawing/2010/main">
      <mc:Choice Requires="a14">
        <xdr:graphicFrame macro="">
          <xdr:nvGraphicFramePr>
            <xdr:cNvPr id="36" name="Status 2">
              <a:extLst>
                <a:ext uri="{FF2B5EF4-FFF2-40B4-BE49-F238E27FC236}">
                  <a16:creationId xmlns:a16="http://schemas.microsoft.com/office/drawing/2014/main" id="{FE819A99-00A1-4AA0-8964-B0E4691C7C6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tatus 2"/>
            </a:graphicData>
          </a:graphic>
        </xdr:graphicFrame>
      </mc:Choice>
      <mc:Fallback xmlns="">
        <xdr:sp macro="" textlink="">
          <xdr:nvSpPr>
            <xdr:cNvPr id="0" name=""/>
            <xdr:cNvSpPr>
              <a:spLocks noTextEdit="1"/>
            </xdr:cNvSpPr>
          </xdr:nvSpPr>
          <xdr:spPr>
            <a:xfrm>
              <a:off x="10810966" y="775064"/>
              <a:ext cx="1619612" cy="1213756"/>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112486</xdr:colOff>
      <xdr:row>23</xdr:row>
      <xdr:rowOff>28667</xdr:rowOff>
    </xdr:from>
    <xdr:to>
      <xdr:col>20</xdr:col>
      <xdr:colOff>543378</xdr:colOff>
      <xdr:row>28</xdr:row>
      <xdr:rowOff>38100</xdr:rowOff>
    </xdr:to>
    <mc:AlternateContent xmlns:mc="http://schemas.openxmlformats.org/markup-compatibility/2006" xmlns:a14="http://schemas.microsoft.com/office/drawing/2010/main">
      <mc:Choice Requires="a14">
        <xdr:graphicFrame macro="">
          <xdr:nvGraphicFramePr>
            <xdr:cNvPr id="37" name="Sponsor Tier 2">
              <a:extLst>
                <a:ext uri="{FF2B5EF4-FFF2-40B4-BE49-F238E27FC236}">
                  <a16:creationId xmlns:a16="http://schemas.microsoft.com/office/drawing/2014/main" id="{CBE0477D-6BF8-44C4-BC47-6A1F0318BE5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ponsor Tier 2"/>
            </a:graphicData>
          </a:graphic>
        </xdr:graphicFrame>
      </mc:Choice>
      <mc:Fallback xmlns="">
        <xdr:sp macro="" textlink="">
          <xdr:nvSpPr>
            <xdr:cNvPr id="0" name=""/>
            <xdr:cNvSpPr>
              <a:spLocks noTextEdit="1"/>
            </xdr:cNvSpPr>
          </xdr:nvSpPr>
          <xdr:spPr>
            <a:xfrm>
              <a:off x="10810966" y="4234907"/>
              <a:ext cx="1619612" cy="923833"/>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112486</xdr:colOff>
      <xdr:row>16</xdr:row>
      <xdr:rowOff>51708</xdr:rowOff>
    </xdr:from>
    <xdr:to>
      <xdr:col>20</xdr:col>
      <xdr:colOff>543378</xdr:colOff>
      <xdr:row>22</xdr:row>
      <xdr:rowOff>175260</xdr:rowOff>
    </xdr:to>
    <mc:AlternateContent xmlns:mc="http://schemas.openxmlformats.org/markup-compatibility/2006" xmlns:a14="http://schemas.microsoft.com/office/drawing/2010/main">
      <mc:Choice Requires="a14">
        <xdr:graphicFrame macro="">
          <xdr:nvGraphicFramePr>
            <xdr:cNvPr id="38" name="Player Segment 2">
              <a:extLst>
                <a:ext uri="{FF2B5EF4-FFF2-40B4-BE49-F238E27FC236}">
                  <a16:creationId xmlns:a16="http://schemas.microsoft.com/office/drawing/2014/main" id="{13BC66BD-742F-4AEF-90C2-0102C267F9A4}"/>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yer Segment 2"/>
            </a:graphicData>
          </a:graphic>
        </xdr:graphicFrame>
      </mc:Choice>
      <mc:Fallback xmlns="">
        <xdr:sp macro="" textlink="">
          <xdr:nvSpPr>
            <xdr:cNvPr id="0" name=""/>
            <xdr:cNvSpPr>
              <a:spLocks noTextEdit="1"/>
            </xdr:cNvSpPr>
          </xdr:nvSpPr>
          <xdr:spPr>
            <a:xfrm>
              <a:off x="10810966" y="2977788"/>
              <a:ext cx="1619612" cy="1220832"/>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drawings/drawing4.xml><?xml version="1.0" encoding="utf-8"?>
<xdr:wsDr xmlns:xdr="http://schemas.openxmlformats.org/drawingml/2006/spreadsheetDrawing" xmlns:a="http://schemas.openxmlformats.org/drawingml/2006/main">
  <xdr:twoCellAnchor>
    <xdr:from>
      <xdr:col>0</xdr:col>
      <xdr:colOff>25399</xdr:colOff>
      <xdr:row>0</xdr:row>
      <xdr:rowOff>0</xdr:rowOff>
    </xdr:from>
    <xdr:to>
      <xdr:col>20</xdr:col>
      <xdr:colOff>609599</xdr:colOff>
      <xdr:row>3</xdr:row>
      <xdr:rowOff>130629</xdr:rowOff>
    </xdr:to>
    <xdr:sp macro="" textlink="">
      <xdr:nvSpPr>
        <xdr:cNvPr id="2" name="Rectangle: Top Corners Rounded 1">
          <a:extLst>
            <a:ext uri="{FF2B5EF4-FFF2-40B4-BE49-F238E27FC236}">
              <a16:creationId xmlns:a16="http://schemas.microsoft.com/office/drawing/2014/main" id="{7ED231CE-2AAC-46CF-AB2E-E4CA5DAF0779}"/>
            </a:ext>
          </a:extLst>
        </xdr:cNvPr>
        <xdr:cNvSpPr/>
      </xdr:nvSpPr>
      <xdr:spPr>
        <a:xfrm flipV="1">
          <a:off x="25399" y="0"/>
          <a:ext cx="12885057" cy="685800"/>
        </a:xfrm>
        <a:prstGeom prst="round2SameRect">
          <a:avLst>
            <a:gd name="adj1" fmla="val 29487"/>
            <a:gd name="adj2" fmla="val 0"/>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16200000" scaled="1"/>
          <a:tileRect/>
        </a:gra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oneCellAnchor>
    <xdr:from>
      <xdr:col>4</xdr:col>
      <xdr:colOff>609600</xdr:colOff>
      <xdr:row>0</xdr:row>
      <xdr:rowOff>31750</xdr:rowOff>
    </xdr:from>
    <xdr:ext cx="6229349" cy="327479"/>
    <xdr:sp macro="" textlink="">
      <xdr:nvSpPr>
        <xdr:cNvPr id="3" name="Header_Text">
          <a:extLst>
            <a:ext uri="{FF2B5EF4-FFF2-40B4-BE49-F238E27FC236}">
              <a16:creationId xmlns:a16="http://schemas.microsoft.com/office/drawing/2014/main" id="{58D1F1F1-5CF3-4DAF-9B47-C5CBCAFE05B9}"/>
            </a:ext>
          </a:extLst>
        </xdr:cNvPr>
        <xdr:cNvSpPr/>
      </xdr:nvSpPr>
      <xdr:spPr>
        <a:xfrm>
          <a:off x="3069771" y="31750"/>
          <a:ext cx="6229349" cy="327479"/>
        </a:xfrm>
        <a:prstGeom prst="rect">
          <a:avLst/>
        </a:prstGeom>
        <a:noFill/>
      </xdr:spPr>
      <xdr:txBody>
        <a:bodyPr wrap="square" lIns="91440" tIns="45720" rIns="91440" bIns="45720">
          <a:noAutofit/>
        </a:bodyPr>
        <a:lstStyle/>
        <a:p>
          <a:pPr algn="ctr"/>
          <a:r>
            <a:rPr lang="en-US" sz="1800" b="0" cap="none" spc="0">
              <a:ln w="0"/>
              <a:solidFill>
                <a:schemeClr val="bg1"/>
              </a:solidFill>
              <a:effectLst>
                <a:outerShdw blurRad="38100" dist="19050" dir="2700000" algn="tl" rotWithShape="0">
                  <a:schemeClr val="dk1">
                    <a:alpha val="40000"/>
                  </a:schemeClr>
                </a:outerShdw>
              </a:effectLst>
              <a:latin typeface="Arial Rounded MT Bold" panose="020F0704030504030204" pitchFamily="34" charset="0"/>
            </a:rPr>
            <a:t>Events</a:t>
          </a:r>
        </a:p>
      </xdr:txBody>
    </xdr:sp>
    <xdr:clientData/>
  </xdr:oneCellAnchor>
  <xdr:twoCellAnchor editAs="oneCell">
    <xdr:from>
      <xdr:col>0</xdr:col>
      <xdr:colOff>132444</xdr:colOff>
      <xdr:row>0</xdr:row>
      <xdr:rowOff>70640</xdr:rowOff>
    </xdr:from>
    <xdr:to>
      <xdr:col>1</xdr:col>
      <xdr:colOff>81642</xdr:colOff>
      <xdr:row>3</xdr:row>
      <xdr:rowOff>73370</xdr:rowOff>
    </xdr:to>
    <xdr:pic>
      <xdr:nvPicPr>
        <xdr:cNvPr id="4" name="Picture 3">
          <a:hlinkClick xmlns:r="http://schemas.openxmlformats.org/officeDocument/2006/relationships" r:id="rId1"/>
          <a:extLst>
            <a:ext uri="{FF2B5EF4-FFF2-40B4-BE49-F238E27FC236}">
              <a16:creationId xmlns:a16="http://schemas.microsoft.com/office/drawing/2014/main" id="{7C407F67-AFD7-408F-BD1C-D2FD273B6A6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32444" y="70640"/>
          <a:ext cx="564241" cy="557901"/>
        </a:xfrm>
        <a:prstGeom prst="rect">
          <a:avLst/>
        </a:prstGeom>
      </xdr:spPr>
    </xdr:pic>
    <xdr:clientData/>
  </xdr:twoCellAnchor>
  <xdr:twoCellAnchor>
    <xdr:from>
      <xdr:col>0</xdr:col>
      <xdr:colOff>41730</xdr:colOff>
      <xdr:row>3</xdr:row>
      <xdr:rowOff>174172</xdr:rowOff>
    </xdr:from>
    <xdr:to>
      <xdr:col>2</xdr:col>
      <xdr:colOff>462644</xdr:colOff>
      <xdr:row>28</xdr:row>
      <xdr:rowOff>65314</xdr:rowOff>
    </xdr:to>
    <xdr:sp macro="" textlink="">
      <xdr:nvSpPr>
        <xdr:cNvPr id="5" name="SlicerBox1">
          <a:extLst>
            <a:ext uri="{FF2B5EF4-FFF2-40B4-BE49-F238E27FC236}">
              <a16:creationId xmlns:a16="http://schemas.microsoft.com/office/drawing/2014/main" id="{56782B10-73E6-4119-8D79-525A0B6CD57A}"/>
            </a:ext>
          </a:extLst>
        </xdr:cNvPr>
        <xdr:cNvSpPr/>
      </xdr:nvSpPr>
      <xdr:spPr>
        <a:xfrm>
          <a:off x="41730" y="729343"/>
          <a:ext cx="1651000" cy="4517571"/>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2</xdr:col>
      <xdr:colOff>553357</xdr:colOff>
      <xdr:row>4</xdr:row>
      <xdr:rowOff>2721</xdr:rowOff>
    </xdr:from>
    <xdr:to>
      <xdr:col>7</xdr:col>
      <xdr:colOff>216808</xdr:colOff>
      <xdr:row>28</xdr:row>
      <xdr:rowOff>38100</xdr:rowOff>
    </xdr:to>
    <xdr:sp macro="" textlink="">
      <xdr:nvSpPr>
        <xdr:cNvPr id="6" name="Box1">
          <a:extLst>
            <a:ext uri="{FF2B5EF4-FFF2-40B4-BE49-F238E27FC236}">
              <a16:creationId xmlns:a16="http://schemas.microsoft.com/office/drawing/2014/main" id="{3B1B825A-2ACA-4E31-BFCD-96598C08EE95}"/>
            </a:ext>
          </a:extLst>
        </xdr:cNvPr>
        <xdr:cNvSpPr/>
      </xdr:nvSpPr>
      <xdr:spPr>
        <a:xfrm>
          <a:off x="1783443" y="742950"/>
          <a:ext cx="2738665" cy="4476750"/>
        </a:xfrm>
        <a:prstGeom prst="roundRect">
          <a:avLst>
            <a:gd name="adj" fmla="val 3830"/>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7</xdr:col>
      <xdr:colOff>291194</xdr:colOff>
      <xdr:row>4</xdr:row>
      <xdr:rowOff>14515</xdr:rowOff>
    </xdr:from>
    <xdr:to>
      <xdr:col>12</xdr:col>
      <xdr:colOff>370115</xdr:colOff>
      <xdr:row>15</xdr:row>
      <xdr:rowOff>21772</xdr:rowOff>
    </xdr:to>
    <xdr:sp macro="" textlink="">
      <xdr:nvSpPr>
        <xdr:cNvPr id="7" name="Box2">
          <a:extLst>
            <a:ext uri="{FF2B5EF4-FFF2-40B4-BE49-F238E27FC236}">
              <a16:creationId xmlns:a16="http://schemas.microsoft.com/office/drawing/2014/main" id="{7F29CBB4-FFCE-490F-8A0B-996BDC175BCE}"/>
            </a:ext>
          </a:extLst>
        </xdr:cNvPr>
        <xdr:cNvSpPr/>
      </xdr:nvSpPr>
      <xdr:spPr>
        <a:xfrm>
          <a:off x="4596494" y="754744"/>
          <a:ext cx="3154135" cy="2042885"/>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12</xdr:col>
      <xdr:colOff>454479</xdr:colOff>
      <xdr:row>4</xdr:row>
      <xdr:rowOff>25401</xdr:rowOff>
    </xdr:from>
    <xdr:to>
      <xdr:col>17</xdr:col>
      <xdr:colOff>615041</xdr:colOff>
      <xdr:row>15</xdr:row>
      <xdr:rowOff>32658</xdr:rowOff>
    </xdr:to>
    <xdr:sp macro="" textlink="">
      <xdr:nvSpPr>
        <xdr:cNvPr id="8" name="Box3">
          <a:extLst>
            <a:ext uri="{FF2B5EF4-FFF2-40B4-BE49-F238E27FC236}">
              <a16:creationId xmlns:a16="http://schemas.microsoft.com/office/drawing/2014/main" id="{D66725EA-F87E-4847-9C1C-23D3D1AEEE4F}"/>
            </a:ext>
          </a:extLst>
        </xdr:cNvPr>
        <xdr:cNvSpPr/>
      </xdr:nvSpPr>
      <xdr:spPr>
        <a:xfrm>
          <a:off x="7834993" y="765630"/>
          <a:ext cx="3235777" cy="2042885"/>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7</xdr:col>
      <xdr:colOff>291196</xdr:colOff>
      <xdr:row>15</xdr:row>
      <xdr:rowOff>103414</xdr:rowOff>
    </xdr:from>
    <xdr:to>
      <xdr:col>17</xdr:col>
      <xdr:colOff>576943</xdr:colOff>
      <xdr:row>28</xdr:row>
      <xdr:rowOff>43542</xdr:rowOff>
    </xdr:to>
    <xdr:sp macro="" textlink="">
      <xdr:nvSpPr>
        <xdr:cNvPr id="9" name="Box4">
          <a:extLst>
            <a:ext uri="{FF2B5EF4-FFF2-40B4-BE49-F238E27FC236}">
              <a16:creationId xmlns:a16="http://schemas.microsoft.com/office/drawing/2014/main" id="{63B56184-7B96-4630-8DC7-D00C264F2CFA}"/>
            </a:ext>
          </a:extLst>
        </xdr:cNvPr>
        <xdr:cNvSpPr/>
      </xdr:nvSpPr>
      <xdr:spPr>
        <a:xfrm>
          <a:off x="4596496" y="2879271"/>
          <a:ext cx="6436176" cy="2345871"/>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18</xdr:col>
      <xdr:colOff>87087</xdr:colOff>
      <xdr:row>3</xdr:row>
      <xdr:rowOff>183244</xdr:rowOff>
    </xdr:from>
    <xdr:to>
      <xdr:col>20</xdr:col>
      <xdr:colOff>568779</xdr:colOff>
      <xdr:row>28</xdr:row>
      <xdr:rowOff>92529</xdr:rowOff>
    </xdr:to>
    <xdr:sp macro="" textlink="">
      <xdr:nvSpPr>
        <xdr:cNvPr id="10" name="SlicerBox2">
          <a:extLst>
            <a:ext uri="{FF2B5EF4-FFF2-40B4-BE49-F238E27FC236}">
              <a16:creationId xmlns:a16="http://schemas.microsoft.com/office/drawing/2014/main" id="{61CDF941-F448-478A-835D-3F3CCF8326FC}"/>
            </a:ext>
          </a:extLst>
        </xdr:cNvPr>
        <xdr:cNvSpPr/>
      </xdr:nvSpPr>
      <xdr:spPr>
        <a:xfrm>
          <a:off x="11157858" y="738415"/>
          <a:ext cx="1711778" cy="4535714"/>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editAs="oneCell">
    <xdr:from>
      <xdr:col>19</xdr:col>
      <xdr:colOff>252189</xdr:colOff>
      <xdr:row>1</xdr:row>
      <xdr:rowOff>445</xdr:rowOff>
    </xdr:from>
    <xdr:to>
      <xdr:col>19</xdr:col>
      <xdr:colOff>578089</xdr:colOff>
      <xdr:row>2</xdr:row>
      <xdr:rowOff>141288</xdr:rowOff>
    </xdr:to>
    <xdr:pic>
      <xdr:nvPicPr>
        <xdr:cNvPr id="11" name="Picture 10">
          <a:hlinkClick xmlns:r="http://schemas.openxmlformats.org/officeDocument/2006/relationships" r:id="rId3"/>
          <a:extLst>
            <a:ext uri="{FF2B5EF4-FFF2-40B4-BE49-F238E27FC236}">
              <a16:creationId xmlns:a16="http://schemas.microsoft.com/office/drawing/2014/main" id="{7808AFA0-32B4-4ABE-86A3-0A6071CEDFB5}"/>
            </a:ext>
          </a:extLst>
        </xdr:cNvPr>
        <xdr:cNvPicPr>
          <a:picLocks noChangeAspect="1"/>
        </xdr:cNvPicPr>
      </xdr:nvPicPr>
      <xdr:blipFill>
        <a:blip xmlns:r="http://schemas.openxmlformats.org/officeDocument/2006/relationships" r:embed="rId4"/>
        <a:stretch>
          <a:fillRect/>
        </a:stretch>
      </xdr:blipFill>
      <xdr:spPr>
        <a:xfrm>
          <a:off x="11938003" y="185502"/>
          <a:ext cx="325900" cy="325900"/>
        </a:xfrm>
        <a:prstGeom prst="rect">
          <a:avLst/>
        </a:prstGeom>
      </xdr:spPr>
    </xdr:pic>
    <xdr:clientData/>
  </xdr:twoCellAnchor>
  <xdr:twoCellAnchor editAs="oneCell">
    <xdr:from>
      <xdr:col>20</xdr:col>
      <xdr:colOff>7259</xdr:colOff>
      <xdr:row>0</xdr:row>
      <xdr:rowOff>174843</xdr:rowOff>
    </xdr:from>
    <xdr:to>
      <xdr:col>20</xdr:col>
      <xdr:colOff>333159</xdr:colOff>
      <xdr:row>2</xdr:row>
      <xdr:rowOff>130629</xdr:rowOff>
    </xdr:to>
    <xdr:pic>
      <xdr:nvPicPr>
        <xdr:cNvPr id="12" name="Picture 11">
          <a:hlinkClick xmlns:r="http://schemas.openxmlformats.org/officeDocument/2006/relationships" r:id="rId1"/>
          <a:extLst>
            <a:ext uri="{FF2B5EF4-FFF2-40B4-BE49-F238E27FC236}">
              <a16:creationId xmlns:a16="http://schemas.microsoft.com/office/drawing/2014/main" id="{41AD73F6-2391-427A-99CF-84A465C95339}"/>
            </a:ext>
          </a:extLst>
        </xdr:cNvPr>
        <xdr:cNvPicPr>
          <a:picLocks noChangeAspect="1"/>
        </xdr:cNvPicPr>
      </xdr:nvPicPr>
      <xdr:blipFill>
        <a:blip xmlns:r="http://schemas.openxmlformats.org/officeDocument/2006/relationships" r:embed="rId5"/>
        <a:stretch>
          <a:fillRect/>
        </a:stretch>
      </xdr:blipFill>
      <xdr:spPr>
        <a:xfrm>
          <a:off x="12308116" y="174843"/>
          <a:ext cx="325900" cy="325900"/>
        </a:xfrm>
        <a:prstGeom prst="rect">
          <a:avLst/>
        </a:prstGeom>
      </xdr:spPr>
    </xdr:pic>
    <xdr:clientData/>
  </xdr:twoCellAnchor>
  <xdr:twoCellAnchor editAs="oneCell">
    <xdr:from>
      <xdr:col>18</xdr:col>
      <xdr:colOff>495064</xdr:colOff>
      <xdr:row>1</xdr:row>
      <xdr:rowOff>10769</xdr:rowOff>
    </xdr:from>
    <xdr:to>
      <xdr:col>19</xdr:col>
      <xdr:colOff>205921</xdr:colOff>
      <xdr:row>2</xdr:row>
      <xdr:rowOff>154328</xdr:rowOff>
    </xdr:to>
    <xdr:pic>
      <xdr:nvPicPr>
        <xdr:cNvPr id="13" name="Picture 12">
          <a:hlinkClick xmlns:r="http://schemas.openxmlformats.org/officeDocument/2006/relationships" r:id="rId6"/>
          <a:extLst>
            <a:ext uri="{FF2B5EF4-FFF2-40B4-BE49-F238E27FC236}">
              <a16:creationId xmlns:a16="http://schemas.microsoft.com/office/drawing/2014/main" id="{ABD4E22A-3FA5-4590-948B-DCA8A85EC90D}"/>
            </a:ext>
          </a:extLst>
        </xdr:cNvPr>
        <xdr:cNvPicPr>
          <a:picLocks noChangeAspect="1"/>
        </xdr:cNvPicPr>
      </xdr:nvPicPr>
      <xdr:blipFill>
        <a:blip xmlns:r="http://schemas.openxmlformats.org/officeDocument/2006/relationships" r:embed="rId7"/>
        <a:stretch>
          <a:fillRect/>
        </a:stretch>
      </xdr:blipFill>
      <xdr:spPr>
        <a:xfrm>
          <a:off x="11565835" y="195826"/>
          <a:ext cx="325900" cy="328616"/>
        </a:xfrm>
        <a:prstGeom prst="rect">
          <a:avLst/>
        </a:prstGeom>
      </xdr:spPr>
    </xdr:pic>
    <xdr:clientData/>
  </xdr:twoCellAnchor>
  <xdr:twoCellAnchor>
    <xdr:from>
      <xdr:col>11</xdr:col>
      <xdr:colOff>408243</xdr:colOff>
      <xdr:row>3</xdr:row>
      <xdr:rowOff>81644</xdr:rowOff>
    </xdr:from>
    <xdr:to>
      <xdr:col>13</xdr:col>
      <xdr:colOff>571529</xdr:colOff>
      <xdr:row>3</xdr:row>
      <xdr:rowOff>81644</xdr:rowOff>
    </xdr:to>
    <xdr:cxnSp macro="">
      <xdr:nvCxnSpPr>
        <xdr:cNvPr id="14" name="Highlight Line">
          <a:extLst>
            <a:ext uri="{FF2B5EF4-FFF2-40B4-BE49-F238E27FC236}">
              <a16:creationId xmlns:a16="http://schemas.microsoft.com/office/drawing/2014/main" id="{5FD97F18-03F5-4B17-B93C-C5B218D000C0}"/>
            </a:ext>
          </a:extLst>
        </xdr:cNvPr>
        <xdr:cNvCxnSpPr/>
      </xdr:nvCxnSpPr>
      <xdr:spPr>
        <a:xfrm>
          <a:off x="7173714" y="636815"/>
          <a:ext cx="1393372" cy="0"/>
        </a:xfrm>
        <a:prstGeom prst="line">
          <a:avLst/>
        </a:prstGeom>
        <a:ln w="31750" cmpd="dbl">
          <a:solidFill>
            <a:srgbClr val="FFFF53"/>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440873</xdr:colOff>
      <xdr:row>2</xdr:row>
      <xdr:rowOff>20865</xdr:rowOff>
    </xdr:from>
    <xdr:to>
      <xdr:col>5</xdr:col>
      <xdr:colOff>305483</xdr:colOff>
      <xdr:row>3</xdr:row>
      <xdr:rowOff>124261</xdr:rowOff>
    </xdr:to>
    <xdr:sp macro="" textlink="">
      <xdr:nvSpPr>
        <xdr:cNvPr id="15" name="Menu1">
          <a:hlinkClick xmlns:r="http://schemas.openxmlformats.org/officeDocument/2006/relationships" r:id="rId8" tooltip="Go to Overview"/>
          <a:extLst>
            <a:ext uri="{FF2B5EF4-FFF2-40B4-BE49-F238E27FC236}">
              <a16:creationId xmlns:a16="http://schemas.microsoft.com/office/drawing/2014/main" id="{2064ECBC-FF9D-484F-B369-E9E92A324DD9}"/>
            </a:ext>
          </a:extLst>
        </xdr:cNvPr>
        <xdr:cNvSpPr txBox="1"/>
      </xdr:nvSpPr>
      <xdr:spPr>
        <a:xfrm>
          <a:off x="1670959" y="390979"/>
          <a:ext cx="1709738" cy="288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IN" sz="900" b="1">
              <a:solidFill>
                <a:schemeClr val="accent6">
                  <a:lumMod val="20000"/>
                  <a:lumOff val="80000"/>
                </a:schemeClr>
              </a:solidFill>
              <a:latin typeface="+mn-lt"/>
              <a:ea typeface="+mn-ea"/>
              <a:cs typeface="+mn-cs"/>
            </a:rPr>
            <a:t>Overview</a:t>
          </a:r>
        </a:p>
      </xdr:txBody>
    </xdr:sp>
    <xdr:clientData/>
  </xdr:twoCellAnchor>
  <xdr:twoCellAnchor>
    <xdr:from>
      <xdr:col>5</xdr:col>
      <xdr:colOff>380832</xdr:colOff>
      <xdr:row>2</xdr:row>
      <xdr:rowOff>20865</xdr:rowOff>
    </xdr:from>
    <xdr:to>
      <xdr:col>8</xdr:col>
      <xdr:colOff>245441</xdr:colOff>
      <xdr:row>3</xdr:row>
      <xdr:rowOff>119742</xdr:rowOff>
    </xdr:to>
    <xdr:sp macro="" textlink="">
      <xdr:nvSpPr>
        <xdr:cNvPr id="16" name="Menu2">
          <a:hlinkClick xmlns:r="http://schemas.openxmlformats.org/officeDocument/2006/relationships" r:id="rId9" tooltip="Go to Revenue Mix"/>
          <a:extLst>
            <a:ext uri="{FF2B5EF4-FFF2-40B4-BE49-F238E27FC236}">
              <a16:creationId xmlns:a16="http://schemas.microsoft.com/office/drawing/2014/main" id="{BA2253ED-77F8-4193-B6AD-7B8D0669D1A0}"/>
            </a:ext>
          </a:extLst>
        </xdr:cNvPr>
        <xdr:cNvSpPr txBox="1"/>
      </xdr:nvSpPr>
      <xdr:spPr>
        <a:xfrm>
          <a:off x="3456046" y="390979"/>
          <a:ext cx="1709738" cy="28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IN" sz="900" b="1">
              <a:solidFill>
                <a:schemeClr val="accent6">
                  <a:lumMod val="20000"/>
                  <a:lumOff val="80000"/>
                </a:schemeClr>
              </a:solidFill>
              <a:latin typeface="+mn-lt"/>
              <a:ea typeface="+mn-ea"/>
              <a:cs typeface="+mn-cs"/>
            </a:rPr>
            <a:t>Revenue Mix</a:t>
          </a:r>
        </a:p>
      </xdr:txBody>
    </xdr:sp>
    <xdr:clientData/>
  </xdr:twoCellAnchor>
  <xdr:twoCellAnchor>
    <xdr:from>
      <xdr:col>8</xdr:col>
      <xdr:colOff>320790</xdr:colOff>
      <xdr:row>2</xdr:row>
      <xdr:rowOff>20865</xdr:rowOff>
    </xdr:from>
    <xdr:to>
      <xdr:col>11</xdr:col>
      <xdr:colOff>185400</xdr:colOff>
      <xdr:row>3</xdr:row>
      <xdr:rowOff>119742</xdr:rowOff>
    </xdr:to>
    <xdr:sp macro="" textlink="">
      <xdr:nvSpPr>
        <xdr:cNvPr id="17" name="Menu3">
          <a:hlinkClick xmlns:r="http://schemas.openxmlformats.org/officeDocument/2006/relationships" r:id="rId10" tooltip="Go to Audience"/>
          <a:extLst>
            <a:ext uri="{FF2B5EF4-FFF2-40B4-BE49-F238E27FC236}">
              <a16:creationId xmlns:a16="http://schemas.microsoft.com/office/drawing/2014/main" id="{B774D4E2-EE94-406B-AB74-E8630E531DF6}"/>
            </a:ext>
          </a:extLst>
        </xdr:cNvPr>
        <xdr:cNvSpPr txBox="1"/>
      </xdr:nvSpPr>
      <xdr:spPr>
        <a:xfrm>
          <a:off x="5241133" y="390979"/>
          <a:ext cx="1709738" cy="28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IN" sz="900" b="1">
              <a:solidFill>
                <a:schemeClr val="accent6">
                  <a:lumMod val="20000"/>
                  <a:lumOff val="80000"/>
                </a:schemeClr>
              </a:solidFill>
              <a:latin typeface="+mn-lt"/>
              <a:ea typeface="+mn-ea"/>
              <a:cs typeface="+mn-cs"/>
            </a:rPr>
            <a:t>Audience</a:t>
          </a:r>
        </a:p>
      </xdr:txBody>
    </xdr:sp>
    <xdr:clientData/>
  </xdr:twoCellAnchor>
  <xdr:twoCellAnchor>
    <xdr:from>
      <xdr:col>11</xdr:col>
      <xdr:colOff>260749</xdr:colOff>
      <xdr:row>2</xdr:row>
      <xdr:rowOff>20865</xdr:rowOff>
    </xdr:from>
    <xdr:to>
      <xdr:col>14</xdr:col>
      <xdr:colOff>125358</xdr:colOff>
      <xdr:row>3</xdr:row>
      <xdr:rowOff>119742</xdr:rowOff>
    </xdr:to>
    <xdr:sp macro="" textlink="">
      <xdr:nvSpPr>
        <xdr:cNvPr id="18" name="Menu4">
          <a:hlinkClick xmlns:r="http://schemas.openxmlformats.org/officeDocument/2006/relationships" r:id="rId11" tooltip="Go to Events"/>
          <a:extLst>
            <a:ext uri="{FF2B5EF4-FFF2-40B4-BE49-F238E27FC236}">
              <a16:creationId xmlns:a16="http://schemas.microsoft.com/office/drawing/2014/main" id="{41308E0A-F19D-4104-A6F2-E2A1965A5F3C}"/>
            </a:ext>
          </a:extLst>
        </xdr:cNvPr>
        <xdr:cNvSpPr txBox="1"/>
      </xdr:nvSpPr>
      <xdr:spPr>
        <a:xfrm>
          <a:off x="7026220" y="390979"/>
          <a:ext cx="1709738" cy="28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IN" sz="1200" b="1" u="none">
              <a:solidFill>
                <a:srgbClr val="FFFF53"/>
              </a:solidFill>
              <a:effectLst>
                <a:outerShdw blurRad="127000" dist="127000" dir="2700000" sx="110000" sy="110000" algn="tl" rotWithShape="0">
                  <a:schemeClr val="tx1">
                    <a:alpha val="40000"/>
                  </a:schemeClr>
                </a:outerShdw>
              </a:effectLst>
              <a:latin typeface="+mn-lt"/>
              <a:ea typeface="+mn-ea"/>
              <a:cs typeface="+mn-cs"/>
            </a:rPr>
            <a:t>Events</a:t>
          </a:r>
        </a:p>
      </xdr:txBody>
    </xdr:sp>
    <xdr:clientData/>
  </xdr:twoCellAnchor>
  <xdr:twoCellAnchor>
    <xdr:from>
      <xdr:col>14</xdr:col>
      <xdr:colOff>200707</xdr:colOff>
      <xdr:row>2</xdr:row>
      <xdr:rowOff>20864</xdr:rowOff>
    </xdr:from>
    <xdr:to>
      <xdr:col>17</xdr:col>
      <xdr:colOff>65316</xdr:colOff>
      <xdr:row>3</xdr:row>
      <xdr:rowOff>119742</xdr:rowOff>
    </xdr:to>
    <xdr:sp macro="" textlink="">
      <xdr:nvSpPr>
        <xdr:cNvPr id="19" name="Menu5">
          <a:hlinkClick xmlns:r="http://schemas.openxmlformats.org/officeDocument/2006/relationships" r:id="rId12" tooltip="Go to Sponsors"/>
          <a:extLst>
            <a:ext uri="{FF2B5EF4-FFF2-40B4-BE49-F238E27FC236}">
              <a16:creationId xmlns:a16="http://schemas.microsoft.com/office/drawing/2014/main" id="{281A59BD-BCD3-44D9-94CF-519B4677BCFC}"/>
            </a:ext>
          </a:extLst>
        </xdr:cNvPr>
        <xdr:cNvSpPr txBox="1"/>
      </xdr:nvSpPr>
      <xdr:spPr>
        <a:xfrm>
          <a:off x="8811307" y="390978"/>
          <a:ext cx="1709738" cy="283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IN" sz="900" b="1">
              <a:solidFill>
                <a:schemeClr val="accent6">
                  <a:lumMod val="20000"/>
                  <a:lumOff val="80000"/>
                </a:schemeClr>
              </a:solidFill>
            </a:rPr>
            <a:t>Sponsors</a:t>
          </a:r>
        </a:p>
      </xdr:txBody>
    </xdr:sp>
    <xdr:clientData/>
  </xdr:twoCellAnchor>
  <xdr:twoCellAnchor>
    <xdr:from>
      <xdr:col>2</xdr:col>
      <xdr:colOff>553358</xdr:colOff>
      <xdr:row>4</xdr:row>
      <xdr:rowOff>2721</xdr:rowOff>
    </xdr:from>
    <xdr:to>
      <xdr:col>7</xdr:col>
      <xdr:colOff>216809</xdr:colOff>
      <xdr:row>28</xdr:row>
      <xdr:rowOff>38100</xdr:rowOff>
    </xdr:to>
    <xdr:graphicFrame macro="">
      <xdr:nvGraphicFramePr>
        <xdr:cNvPr id="28" name="Cht18">
          <a:extLst>
            <a:ext uri="{FF2B5EF4-FFF2-40B4-BE49-F238E27FC236}">
              <a16:creationId xmlns:a16="http://schemas.microsoft.com/office/drawing/2014/main" id="{F7133074-7395-5880-87A0-0DE2AC63EF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291195</xdr:colOff>
      <xdr:row>4</xdr:row>
      <xdr:rowOff>14516</xdr:rowOff>
    </xdr:from>
    <xdr:to>
      <xdr:col>12</xdr:col>
      <xdr:colOff>370116</xdr:colOff>
      <xdr:row>15</xdr:row>
      <xdr:rowOff>21773</xdr:rowOff>
    </xdr:to>
    <xdr:graphicFrame macro="">
      <xdr:nvGraphicFramePr>
        <xdr:cNvPr id="29" name="Cht19">
          <a:extLst>
            <a:ext uri="{FF2B5EF4-FFF2-40B4-BE49-F238E27FC236}">
              <a16:creationId xmlns:a16="http://schemas.microsoft.com/office/drawing/2014/main" id="{E0AACE16-4B02-6326-3FC9-078920B947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454479</xdr:colOff>
      <xdr:row>4</xdr:row>
      <xdr:rowOff>25402</xdr:rowOff>
    </xdr:from>
    <xdr:to>
      <xdr:col>17</xdr:col>
      <xdr:colOff>592181</xdr:colOff>
      <xdr:row>15</xdr:row>
      <xdr:rowOff>32659</xdr:rowOff>
    </xdr:to>
    <xdr:graphicFrame macro="">
      <xdr:nvGraphicFramePr>
        <xdr:cNvPr id="30" name="Cht20">
          <a:extLst>
            <a:ext uri="{FF2B5EF4-FFF2-40B4-BE49-F238E27FC236}">
              <a16:creationId xmlns:a16="http://schemas.microsoft.com/office/drawing/2014/main" id="{A36EE527-4A04-F8CA-F9D7-7210498EA09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291196</xdr:colOff>
      <xdr:row>15</xdr:row>
      <xdr:rowOff>103414</xdr:rowOff>
    </xdr:from>
    <xdr:to>
      <xdr:col>17</xdr:col>
      <xdr:colOff>576943</xdr:colOff>
      <xdr:row>28</xdr:row>
      <xdr:rowOff>43542</xdr:rowOff>
    </xdr:to>
    <xdr:graphicFrame macro="">
      <xdr:nvGraphicFramePr>
        <xdr:cNvPr id="31" name="Cht21">
          <a:extLst>
            <a:ext uri="{FF2B5EF4-FFF2-40B4-BE49-F238E27FC236}">
              <a16:creationId xmlns:a16="http://schemas.microsoft.com/office/drawing/2014/main" id="{B6C5C557-9855-74C1-7B9A-090A5C906C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0</xdr:col>
      <xdr:colOff>67130</xdr:colOff>
      <xdr:row>4</xdr:row>
      <xdr:rowOff>49712</xdr:rowOff>
    </xdr:from>
    <xdr:to>
      <xdr:col>2</xdr:col>
      <xdr:colOff>437244</xdr:colOff>
      <xdr:row>7</xdr:row>
      <xdr:rowOff>160020</xdr:rowOff>
    </xdr:to>
    <mc:AlternateContent xmlns:mc="http://schemas.openxmlformats.org/markup-compatibility/2006" xmlns:a14="http://schemas.microsoft.com/office/drawing/2010/main">
      <mc:Choice Requires="a14">
        <xdr:graphicFrame macro="">
          <xdr:nvGraphicFramePr>
            <xdr:cNvPr id="32" name="Year 3">
              <a:extLst>
                <a:ext uri="{FF2B5EF4-FFF2-40B4-BE49-F238E27FC236}">
                  <a16:creationId xmlns:a16="http://schemas.microsoft.com/office/drawing/2014/main" id="{607F9821-95AF-4125-BB8B-1C5939AD60B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Year 3"/>
            </a:graphicData>
          </a:graphic>
        </xdr:graphicFrame>
      </mc:Choice>
      <mc:Fallback xmlns="">
        <xdr:sp macro="" textlink="">
          <xdr:nvSpPr>
            <xdr:cNvPr id="0" name=""/>
            <xdr:cNvSpPr>
              <a:spLocks noTextEdit="1"/>
            </xdr:cNvSpPr>
          </xdr:nvSpPr>
          <xdr:spPr>
            <a:xfrm>
              <a:off x="67130" y="781232"/>
              <a:ext cx="1558834" cy="658948"/>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67130</xdr:colOff>
      <xdr:row>7</xdr:row>
      <xdr:rowOff>180340</xdr:rowOff>
    </xdr:from>
    <xdr:to>
      <xdr:col>2</xdr:col>
      <xdr:colOff>437244</xdr:colOff>
      <xdr:row>16</xdr:row>
      <xdr:rowOff>106680</xdr:rowOff>
    </xdr:to>
    <mc:AlternateContent xmlns:mc="http://schemas.openxmlformats.org/markup-compatibility/2006" xmlns:a14="http://schemas.microsoft.com/office/drawing/2010/main">
      <mc:Choice Requires="a14">
        <xdr:graphicFrame macro="">
          <xdr:nvGraphicFramePr>
            <xdr:cNvPr id="33" name="Month 3">
              <a:extLst>
                <a:ext uri="{FF2B5EF4-FFF2-40B4-BE49-F238E27FC236}">
                  <a16:creationId xmlns:a16="http://schemas.microsoft.com/office/drawing/2014/main" id="{B23406E4-178A-4757-87DF-D200C6498F4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Month 3"/>
            </a:graphicData>
          </a:graphic>
        </xdr:graphicFrame>
      </mc:Choice>
      <mc:Fallback xmlns="">
        <xdr:sp macro="" textlink="">
          <xdr:nvSpPr>
            <xdr:cNvPr id="0" name=""/>
            <xdr:cNvSpPr>
              <a:spLocks noTextEdit="1"/>
            </xdr:cNvSpPr>
          </xdr:nvSpPr>
          <xdr:spPr>
            <a:xfrm>
              <a:off x="67130" y="1460500"/>
              <a:ext cx="1558834" cy="157226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112850</xdr:colOff>
      <xdr:row>10</xdr:row>
      <xdr:rowOff>182517</xdr:rowOff>
    </xdr:from>
    <xdr:to>
      <xdr:col>20</xdr:col>
      <xdr:colOff>548640</xdr:colOff>
      <xdr:row>16</xdr:row>
      <xdr:rowOff>15241</xdr:rowOff>
    </xdr:to>
    <mc:AlternateContent xmlns:mc="http://schemas.openxmlformats.org/markup-compatibility/2006" xmlns:a14="http://schemas.microsoft.com/office/drawing/2010/main">
      <mc:Choice Requires="a14">
        <xdr:graphicFrame macro="">
          <xdr:nvGraphicFramePr>
            <xdr:cNvPr id="34" name="Platform 3">
              <a:extLst>
                <a:ext uri="{FF2B5EF4-FFF2-40B4-BE49-F238E27FC236}">
                  <a16:creationId xmlns:a16="http://schemas.microsoft.com/office/drawing/2014/main" id="{6C759631-B99A-4E6D-B175-D0389672E0E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tform 3"/>
            </a:graphicData>
          </a:graphic>
        </xdr:graphicFrame>
      </mc:Choice>
      <mc:Fallback xmlns="">
        <xdr:sp macro="" textlink="">
          <xdr:nvSpPr>
            <xdr:cNvPr id="0" name=""/>
            <xdr:cNvSpPr>
              <a:spLocks noTextEdit="1"/>
            </xdr:cNvSpPr>
          </xdr:nvSpPr>
          <xdr:spPr>
            <a:xfrm>
              <a:off x="10811330" y="2011317"/>
              <a:ext cx="1624510" cy="930004"/>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59510</xdr:colOff>
      <xdr:row>16</xdr:row>
      <xdr:rowOff>130266</xdr:rowOff>
    </xdr:from>
    <xdr:to>
      <xdr:col>2</xdr:col>
      <xdr:colOff>429624</xdr:colOff>
      <xdr:row>28</xdr:row>
      <xdr:rowOff>7620</xdr:rowOff>
    </xdr:to>
    <mc:AlternateContent xmlns:mc="http://schemas.openxmlformats.org/markup-compatibility/2006" xmlns:a14="http://schemas.microsoft.com/office/drawing/2010/main">
      <mc:Choice Requires="a14">
        <xdr:graphicFrame macro="">
          <xdr:nvGraphicFramePr>
            <xdr:cNvPr id="35" name="Region 3">
              <a:extLst>
                <a:ext uri="{FF2B5EF4-FFF2-40B4-BE49-F238E27FC236}">
                  <a16:creationId xmlns:a16="http://schemas.microsoft.com/office/drawing/2014/main" id="{14B53DC5-9C0C-4B41-9545-5BF539C3CF8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Region 3"/>
            </a:graphicData>
          </a:graphic>
        </xdr:graphicFrame>
      </mc:Choice>
      <mc:Fallback xmlns="">
        <xdr:sp macro="" textlink="">
          <xdr:nvSpPr>
            <xdr:cNvPr id="0" name=""/>
            <xdr:cNvSpPr>
              <a:spLocks noTextEdit="1"/>
            </xdr:cNvSpPr>
          </xdr:nvSpPr>
          <xdr:spPr>
            <a:xfrm>
              <a:off x="59510" y="3056346"/>
              <a:ext cx="1558834" cy="2071914"/>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112486</xdr:colOff>
      <xdr:row>4</xdr:row>
      <xdr:rowOff>43544</xdr:rowOff>
    </xdr:from>
    <xdr:to>
      <xdr:col>20</xdr:col>
      <xdr:colOff>543378</xdr:colOff>
      <xdr:row>10</xdr:row>
      <xdr:rowOff>160020</xdr:rowOff>
    </xdr:to>
    <mc:AlternateContent xmlns:mc="http://schemas.openxmlformats.org/markup-compatibility/2006" xmlns:a14="http://schemas.microsoft.com/office/drawing/2010/main">
      <mc:Choice Requires="a14">
        <xdr:graphicFrame macro="">
          <xdr:nvGraphicFramePr>
            <xdr:cNvPr id="36" name="Status 3">
              <a:extLst>
                <a:ext uri="{FF2B5EF4-FFF2-40B4-BE49-F238E27FC236}">
                  <a16:creationId xmlns:a16="http://schemas.microsoft.com/office/drawing/2014/main" id="{DF61B570-5A4A-44E9-A978-B3CFA7C32B18}"/>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tatus 3"/>
            </a:graphicData>
          </a:graphic>
        </xdr:graphicFrame>
      </mc:Choice>
      <mc:Fallback xmlns="">
        <xdr:sp macro="" textlink="">
          <xdr:nvSpPr>
            <xdr:cNvPr id="0" name=""/>
            <xdr:cNvSpPr>
              <a:spLocks noTextEdit="1"/>
            </xdr:cNvSpPr>
          </xdr:nvSpPr>
          <xdr:spPr>
            <a:xfrm>
              <a:off x="10810966" y="775064"/>
              <a:ext cx="1619612" cy="1213756"/>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112486</xdr:colOff>
      <xdr:row>23</xdr:row>
      <xdr:rowOff>28667</xdr:rowOff>
    </xdr:from>
    <xdr:to>
      <xdr:col>20</xdr:col>
      <xdr:colOff>543378</xdr:colOff>
      <xdr:row>28</xdr:row>
      <xdr:rowOff>38100</xdr:rowOff>
    </xdr:to>
    <mc:AlternateContent xmlns:mc="http://schemas.openxmlformats.org/markup-compatibility/2006" xmlns:a14="http://schemas.microsoft.com/office/drawing/2010/main">
      <mc:Choice Requires="a14">
        <xdr:graphicFrame macro="">
          <xdr:nvGraphicFramePr>
            <xdr:cNvPr id="37" name="Sponsor Tier 3">
              <a:extLst>
                <a:ext uri="{FF2B5EF4-FFF2-40B4-BE49-F238E27FC236}">
                  <a16:creationId xmlns:a16="http://schemas.microsoft.com/office/drawing/2014/main" id="{8F384FAE-BD99-4049-B02C-6D33D4E7573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ponsor Tier 3"/>
            </a:graphicData>
          </a:graphic>
        </xdr:graphicFrame>
      </mc:Choice>
      <mc:Fallback xmlns="">
        <xdr:sp macro="" textlink="">
          <xdr:nvSpPr>
            <xdr:cNvPr id="0" name=""/>
            <xdr:cNvSpPr>
              <a:spLocks noTextEdit="1"/>
            </xdr:cNvSpPr>
          </xdr:nvSpPr>
          <xdr:spPr>
            <a:xfrm>
              <a:off x="10810966" y="4234907"/>
              <a:ext cx="1619612" cy="923833"/>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112486</xdr:colOff>
      <xdr:row>16</xdr:row>
      <xdr:rowOff>51708</xdr:rowOff>
    </xdr:from>
    <xdr:to>
      <xdr:col>20</xdr:col>
      <xdr:colOff>543378</xdr:colOff>
      <xdr:row>22</xdr:row>
      <xdr:rowOff>175260</xdr:rowOff>
    </xdr:to>
    <mc:AlternateContent xmlns:mc="http://schemas.openxmlformats.org/markup-compatibility/2006" xmlns:a14="http://schemas.microsoft.com/office/drawing/2010/main">
      <mc:Choice Requires="a14">
        <xdr:graphicFrame macro="">
          <xdr:nvGraphicFramePr>
            <xdr:cNvPr id="38" name="Player Segment 3">
              <a:extLst>
                <a:ext uri="{FF2B5EF4-FFF2-40B4-BE49-F238E27FC236}">
                  <a16:creationId xmlns:a16="http://schemas.microsoft.com/office/drawing/2014/main" id="{7E478755-73D4-477B-A90A-B4458ACCE3D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yer Segment 3"/>
            </a:graphicData>
          </a:graphic>
        </xdr:graphicFrame>
      </mc:Choice>
      <mc:Fallback xmlns="">
        <xdr:sp macro="" textlink="">
          <xdr:nvSpPr>
            <xdr:cNvPr id="0" name=""/>
            <xdr:cNvSpPr>
              <a:spLocks noTextEdit="1"/>
            </xdr:cNvSpPr>
          </xdr:nvSpPr>
          <xdr:spPr>
            <a:xfrm>
              <a:off x="10810966" y="2977788"/>
              <a:ext cx="1619612" cy="1220832"/>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drawings/drawing5.xml><?xml version="1.0" encoding="utf-8"?>
<xdr:wsDr xmlns:xdr="http://schemas.openxmlformats.org/drawingml/2006/spreadsheetDrawing" xmlns:a="http://schemas.openxmlformats.org/drawingml/2006/main">
  <xdr:twoCellAnchor>
    <xdr:from>
      <xdr:col>0</xdr:col>
      <xdr:colOff>25399</xdr:colOff>
      <xdr:row>0</xdr:row>
      <xdr:rowOff>0</xdr:rowOff>
    </xdr:from>
    <xdr:to>
      <xdr:col>20</xdr:col>
      <xdr:colOff>609599</xdr:colOff>
      <xdr:row>3</xdr:row>
      <xdr:rowOff>130629</xdr:rowOff>
    </xdr:to>
    <xdr:sp macro="" textlink="">
      <xdr:nvSpPr>
        <xdr:cNvPr id="2" name="Rectangle: Top Corners Rounded 1">
          <a:extLst>
            <a:ext uri="{FF2B5EF4-FFF2-40B4-BE49-F238E27FC236}">
              <a16:creationId xmlns:a16="http://schemas.microsoft.com/office/drawing/2014/main" id="{934CCA9A-EECB-4D34-AC76-D4236CBD15D2}"/>
            </a:ext>
          </a:extLst>
        </xdr:cNvPr>
        <xdr:cNvSpPr/>
      </xdr:nvSpPr>
      <xdr:spPr>
        <a:xfrm flipV="1">
          <a:off x="25399" y="0"/>
          <a:ext cx="12885057" cy="685800"/>
        </a:xfrm>
        <a:prstGeom prst="round2SameRect">
          <a:avLst>
            <a:gd name="adj1" fmla="val 29487"/>
            <a:gd name="adj2" fmla="val 0"/>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16200000" scaled="1"/>
          <a:tileRect/>
        </a:gra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oneCellAnchor>
    <xdr:from>
      <xdr:col>4</xdr:col>
      <xdr:colOff>609600</xdr:colOff>
      <xdr:row>0</xdr:row>
      <xdr:rowOff>31750</xdr:rowOff>
    </xdr:from>
    <xdr:ext cx="6229349" cy="327479"/>
    <xdr:sp macro="" textlink="">
      <xdr:nvSpPr>
        <xdr:cNvPr id="3" name="Header_Text">
          <a:extLst>
            <a:ext uri="{FF2B5EF4-FFF2-40B4-BE49-F238E27FC236}">
              <a16:creationId xmlns:a16="http://schemas.microsoft.com/office/drawing/2014/main" id="{5791CBB7-4483-4971-B969-C51D9C24FCDC}"/>
            </a:ext>
          </a:extLst>
        </xdr:cNvPr>
        <xdr:cNvSpPr/>
      </xdr:nvSpPr>
      <xdr:spPr>
        <a:xfrm>
          <a:off x="3069771" y="31750"/>
          <a:ext cx="6229349" cy="327479"/>
        </a:xfrm>
        <a:prstGeom prst="rect">
          <a:avLst/>
        </a:prstGeom>
        <a:noFill/>
      </xdr:spPr>
      <xdr:txBody>
        <a:bodyPr wrap="square" lIns="91440" tIns="45720" rIns="91440" bIns="45720">
          <a:noAutofit/>
        </a:bodyPr>
        <a:lstStyle/>
        <a:p>
          <a:pPr algn="ctr"/>
          <a:r>
            <a:rPr lang="en-US" sz="1800" b="0" cap="none" spc="0">
              <a:ln w="0"/>
              <a:solidFill>
                <a:schemeClr val="bg1"/>
              </a:solidFill>
              <a:effectLst>
                <a:outerShdw blurRad="38100" dist="19050" dir="2700000" algn="tl" rotWithShape="0">
                  <a:schemeClr val="dk1">
                    <a:alpha val="40000"/>
                  </a:schemeClr>
                </a:outerShdw>
              </a:effectLst>
              <a:latin typeface="Arial Rounded MT Bold" panose="020F0704030504030204" pitchFamily="34" charset="0"/>
            </a:rPr>
            <a:t>Sponsors</a:t>
          </a:r>
        </a:p>
      </xdr:txBody>
    </xdr:sp>
    <xdr:clientData/>
  </xdr:oneCellAnchor>
  <xdr:twoCellAnchor editAs="oneCell">
    <xdr:from>
      <xdr:col>0</xdr:col>
      <xdr:colOff>132444</xdr:colOff>
      <xdr:row>0</xdr:row>
      <xdr:rowOff>70640</xdr:rowOff>
    </xdr:from>
    <xdr:to>
      <xdr:col>1</xdr:col>
      <xdr:colOff>81642</xdr:colOff>
      <xdr:row>3</xdr:row>
      <xdr:rowOff>73370</xdr:rowOff>
    </xdr:to>
    <xdr:pic>
      <xdr:nvPicPr>
        <xdr:cNvPr id="4" name="Picture 3">
          <a:hlinkClick xmlns:r="http://schemas.openxmlformats.org/officeDocument/2006/relationships" r:id="rId1"/>
          <a:extLst>
            <a:ext uri="{FF2B5EF4-FFF2-40B4-BE49-F238E27FC236}">
              <a16:creationId xmlns:a16="http://schemas.microsoft.com/office/drawing/2014/main" id="{5EF59E20-AB4C-4788-A2B5-28396D38124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32444" y="70640"/>
          <a:ext cx="564241" cy="557901"/>
        </a:xfrm>
        <a:prstGeom prst="rect">
          <a:avLst/>
        </a:prstGeom>
      </xdr:spPr>
    </xdr:pic>
    <xdr:clientData/>
  </xdr:twoCellAnchor>
  <xdr:twoCellAnchor>
    <xdr:from>
      <xdr:col>0</xdr:col>
      <xdr:colOff>41730</xdr:colOff>
      <xdr:row>3</xdr:row>
      <xdr:rowOff>174172</xdr:rowOff>
    </xdr:from>
    <xdr:to>
      <xdr:col>2</xdr:col>
      <xdr:colOff>462644</xdr:colOff>
      <xdr:row>28</xdr:row>
      <xdr:rowOff>65314</xdr:rowOff>
    </xdr:to>
    <xdr:sp macro="" textlink="">
      <xdr:nvSpPr>
        <xdr:cNvPr id="5" name="SlicerBox1">
          <a:extLst>
            <a:ext uri="{FF2B5EF4-FFF2-40B4-BE49-F238E27FC236}">
              <a16:creationId xmlns:a16="http://schemas.microsoft.com/office/drawing/2014/main" id="{6852D68B-7DCE-4665-97C7-850AA713AC80}"/>
            </a:ext>
          </a:extLst>
        </xdr:cNvPr>
        <xdr:cNvSpPr/>
      </xdr:nvSpPr>
      <xdr:spPr>
        <a:xfrm>
          <a:off x="41730" y="729343"/>
          <a:ext cx="1651000" cy="4517571"/>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2</xdr:col>
      <xdr:colOff>553357</xdr:colOff>
      <xdr:row>4</xdr:row>
      <xdr:rowOff>2721</xdr:rowOff>
    </xdr:from>
    <xdr:to>
      <xdr:col>7</xdr:col>
      <xdr:colOff>216808</xdr:colOff>
      <xdr:row>28</xdr:row>
      <xdr:rowOff>38100</xdr:rowOff>
    </xdr:to>
    <xdr:sp macro="" textlink="">
      <xdr:nvSpPr>
        <xdr:cNvPr id="6" name="Box1">
          <a:extLst>
            <a:ext uri="{FF2B5EF4-FFF2-40B4-BE49-F238E27FC236}">
              <a16:creationId xmlns:a16="http://schemas.microsoft.com/office/drawing/2014/main" id="{76EF2605-8A4C-420A-BBDF-1A79E59D85A5}"/>
            </a:ext>
          </a:extLst>
        </xdr:cNvPr>
        <xdr:cNvSpPr/>
      </xdr:nvSpPr>
      <xdr:spPr>
        <a:xfrm>
          <a:off x="1783443" y="742950"/>
          <a:ext cx="2738665" cy="4476750"/>
        </a:xfrm>
        <a:prstGeom prst="roundRect">
          <a:avLst>
            <a:gd name="adj" fmla="val 3830"/>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7</xdr:col>
      <xdr:colOff>296639</xdr:colOff>
      <xdr:row>4</xdr:row>
      <xdr:rowOff>0</xdr:rowOff>
    </xdr:from>
    <xdr:to>
      <xdr:col>17</xdr:col>
      <xdr:colOff>582386</xdr:colOff>
      <xdr:row>16</xdr:row>
      <xdr:rowOff>21772</xdr:rowOff>
    </xdr:to>
    <xdr:sp macro="" textlink="">
      <xdr:nvSpPr>
        <xdr:cNvPr id="20" name="Box2">
          <a:extLst>
            <a:ext uri="{FF2B5EF4-FFF2-40B4-BE49-F238E27FC236}">
              <a16:creationId xmlns:a16="http://schemas.microsoft.com/office/drawing/2014/main" id="{38787A7D-453E-41EF-D679-56D90024A9AE}"/>
            </a:ext>
          </a:extLst>
        </xdr:cNvPr>
        <xdr:cNvSpPr/>
      </xdr:nvSpPr>
      <xdr:spPr>
        <a:xfrm>
          <a:off x="4601939" y="740229"/>
          <a:ext cx="6436176" cy="2242457"/>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7</xdr:col>
      <xdr:colOff>291196</xdr:colOff>
      <xdr:row>16</xdr:row>
      <xdr:rowOff>108857</xdr:rowOff>
    </xdr:from>
    <xdr:to>
      <xdr:col>17</xdr:col>
      <xdr:colOff>576943</xdr:colOff>
      <xdr:row>28</xdr:row>
      <xdr:rowOff>43542</xdr:rowOff>
    </xdr:to>
    <xdr:sp macro="" textlink="">
      <xdr:nvSpPr>
        <xdr:cNvPr id="9" name="Box3">
          <a:extLst>
            <a:ext uri="{FF2B5EF4-FFF2-40B4-BE49-F238E27FC236}">
              <a16:creationId xmlns:a16="http://schemas.microsoft.com/office/drawing/2014/main" id="{4A6F21AF-6E74-410F-9D6E-6B1C8FC1D969}"/>
            </a:ext>
          </a:extLst>
        </xdr:cNvPr>
        <xdr:cNvSpPr/>
      </xdr:nvSpPr>
      <xdr:spPr>
        <a:xfrm>
          <a:off x="4596496" y="3069771"/>
          <a:ext cx="6436176" cy="2155371"/>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xdr:from>
      <xdr:col>18</xdr:col>
      <xdr:colOff>87087</xdr:colOff>
      <xdr:row>3</xdr:row>
      <xdr:rowOff>183244</xdr:rowOff>
    </xdr:from>
    <xdr:to>
      <xdr:col>20</xdr:col>
      <xdr:colOff>568779</xdr:colOff>
      <xdr:row>28</xdr:row>
      <xdr:rowOff>92529</xdr:rowOff>
    </xdr:to>
    <xdr:sp macro="" textlink="">
      <xdr:nvSpPr>
        <xdr:cNvPr id="10" name="SlicerBox2">
          <a:extLst>
            <a:ext uri="{FF2B5EF4-FFF2-40B4-BE49-F238E27FC236}">
              <a16:creationId xmlns:a16="http://schemas.microsoft.com/office/drawing/2014/main" id="{23F4CEB1-2F84-4837-AAEC-EE39351C63D8}"/>
            </a:ext>
          </a:extLst>
        </xdr:cNvPr>
        <xdr:cNvSpPr/>
      </xdr:nvSpPr>
      <xdr:spPr>
        <a:xfrm>
          <a:off x="11157858" y="738415"/>
          <a:ext cx="1711778" cy="4535714"/>
        </a:xfrm>
        <a:prstGeom prst="roundRect">
          <a:avLst>
            <a:gd name="adj" fmla="val 5001"/>
          </a:avLst>
        </a:prstGeom>
        <a:solidFill>
          <a:schemeClr val="bg1"/>
        </a:solidFill>
        <a:ln w="6350">
          <a:noFill/>
        </a:ln>
        <a:effectLst>
          <a:outerShdw blurRad="50800" dist="38100" dir="2700000" algn="tl" rotWithShape="0">
            <a:srgbClr val="8D999C">
              <a:alpha val="40000"/>
            </a:srgb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p>
          <a:pPr marL="0" indent="0" algn="ctr" defTabSz="914400" rtl="0" eaLnBrk="1" latinLnBrk="0" hangingPunct="1"/>
          <a:endParaRPr lang="en-IN" sz="1800" kern="1200">
            <a:solidFill>
              <a:schemeClr val="lt1"/>
            </a:solidFill>
            <a:highlight>
              <a:srgbClr val="008000"/>
            </a:highlight>
            <a:latin typeface="+mn-lt"/>
            <a:ea typeface="+mn-ea"/>
            <a:cs typeface="+mn-cs"/>
          </a:endParaRPr>
        </a:p>
      </xdr:txBody>
    </xdr:sp>
    <xdr:clientData/>
  </xdr:twoCellAnchor>
  <xdr:twoCellAnchor editAs="oneCell">
    <xdr:from>
      <xdr:col>19</xdr:col>
      <xdr:colOff>252189</xdr:colOff>
      <xdr:row>1</xdr:row>
      <xdr:rowOff>445</xdr:rowOff>
    </xdr:from>
    <xdr:to>
      <xdr:col>19</xdr:col>
      <xdr:colOff>578089</xdr:colOff>
      <xdr:row>2</xdr:row>
      <xdr:rowOff>141288</xdr:rowOff>
    </xdr:to>
    <xdr:pic>
      <xdr:nvPicPr>
        <xdr:cNvPr id="11" name="Picture 10">
          <a:hlinkClick xmlns:r="http://schemas.openxmlformats.org/officeDocument/2006/relationships" r:id="rId3"/>
          <a:extLst>
            <a:ext uri="{FF2B5EF4-FFF2-40B4-BE49-F238E27FC236}">
              <a16:creationId xmlns:a16="http://schemas.microsoft.com/office/drawing/2014/main" id="{571FA8AB-95EE-4F4E-9C5F-5E7813D8FBD8}"/>
            </a:ext>
          </a:extLst>
        </xdr:cNvPr>
        <xdr:cNvPicPr>
          <a:picLocks noChangeAspect="1"/>
        </xdr:cNvPicPr>
      </xdr:nvPicPr>
      <xdr:blipFill>
        <a:blip xmlns:r="http://schemas.openxmlformats.org/officeDocument/2006/relationships" r:embed="rId4"/>
        <a:stretch>
          <a:fillRect/>
        </a:stretch>
      </xdr:blipFill>
      <xdr:spPr>
        <a:xfrm>
          <a:off x="11938003" y="185502"/>
          <a:ext cx="325900" cy="325900"/>
        </a:xfrm>
        <a:prstGeom prst="rect">
          <a:avLst/>
        </a:prstGeom>
      </xdr:spPr>
    </xdr:pic>
    <xdr:clientData/>
  </xdr:twoCellAnchor>
  <xdr:twoCellAnchor editAs="oneCell">
    <xdr:from>
      <xdr:col>20</xdr:col>
      <xdr:colOff>7259</xdr:colOff>
      <xdr:row>0</xdr:row>
      <xdr:rowOff>174843</xdr:rowOff>
    </xdr:from>
    <xdr:to>
      <xdr:col>20</xdr:col>
      <xdr:colOff>333159</xdr:colOff>
      <xdr:row>2</xdr:row>
      <xdr:rowOff>130629</xdr:rowOff>
    </xdr:to>
    <xdr:pic>
      <xdr:nvPicPr>
        <xdr:cNvPr id="12" name="Picture 11">
          <a:hlinkClick xmlns:r="http://schemas.openxmlformats.org/officeDocument/2006/relationships" r:id="rId1"/>
          <a:extLst>
            <a:ext uri="{FF2B5EF4-FFF2-40B4-BE49-F238E27FC236}">
              <a16:creationId xmlns:a16="http://schemas.microsoft.com/office/drawing/2014/main" id="{A5771D78-BD86-4163-AF83-E0E11764B5E5}"/>
            </a:ext>
          </a:extLst>
        </xdr:cNvPr>
        <xdr:cNvPicPr>
          <a:picLocks noChangeAspect="1"/>
        </xdr:cNvPicPr>
      </xdr:nvPicPr>
      <xdr:blipFill>
        <a:blip xmlns:r="http://schemas.openxmlformats.org/officeDocument/2006/relationships" r:embed="rId5"/>
        <a:stretch>
          <a:fillRect/>
        </a:stretch>
      </xdr:blipFill>
      <xdr:spPr>
        <a:xfrm>
          <a:off x="12308116" y="174843"/>
          <a:ext cx="325900" cy="325900"/>
        </a:xfrm>
        <a:prstGeom prst="rect">
          <a:avLst/>
        </a:prstGeom>
      </xdr:spPr>
    </xdr:pic>
    <xdr:clientData/>
  </xdr:twoCellAnchor>
  <xdr:twoCellAnchor editAs="oneCell">
    <xdr:from>
      <xdr:col>18</xdr:col>
      <xdr:colOff>495064</xdr:colOff>
      <xdr:row>1</xdr:row>
      <xdr:rowOff>10769</xdr:rowOff>
    </xdr:from>
    <xdr:to>
      <xdr:col>19</xdr:col>
      <xdr:colOff>205921</xdr:colOff>
      <xdr:row>2</xdr:row>
      <xdr:rowOff>154328</xdr:rowOff>
    </xdr:to>
    <xdr:pic>
      <xdr:nvPicPr>
        <xdr:cNvPr id="13" name="Picture 12">
          <a:hlinkClick xmlns:r="http://schemas.openxmlformats.org/officeDocument/2006/relationships" r:id="rId6"/>
          <a:extLst>
            <a:ext uri="{FF2B5EF4-FFF2-40B4-BE49-F238E27FC236}">
              <a16:creationId xmlns:a16="http://schemas.microsoft.com/office/drawing/2014/main" id="{A23131DF-2622-4566-8F1E-B1F3583E832C}"/>
            </a:ext>
          </a:extLst>
        </xdr:cNvPr>
        <xdr:cNvPicPr>
          <a:picLocks noChangeAspect="1"/>
        </xdr:cNvPicPr>
      </xdr:nvPicPr>
      <xdr:blipFill>
        <a:blip xmlns:r="http://schemas.openxmlformats.org/officeDocument/2006/relationships" r:embed="rId7"/>
        <a:stretch>
          <a:fillRect/>
        </a:stretch>
      </xdr:blipFill>
      <xdr:spPr>
        <a:xfrm>
          <a:off x="11565835" y="195826"/>
          <a:ext cx="325900" cy="328616"/>
        </a:xfrm>
        <a:prstGeom prst="rect">
          <a:avLst/>
        </a:prstGeom>
      </xdr:spPr>
    </xdr:pic>
    <xdr:clientData/>
  </xdr:twoCellAnchor>
  <xdr:twoCellAnchor>
    <xdr:from>
      <xdr:col>14</xdr:col>
      <xdr:colOff>353824</xdr:colOff>
      <xdr:row>3</xdr:row>
      <xdr:rowOff>81644</xdr:rowOff>
    </xdr:from>
    <xdr:to>
      <xdr:col>16</xdr:col>
      <xdr:colOff>517110</xdr:colOff>
      <xdr:row>3</xdr:row>
      <xdr:rowOff>81644</xdr:rowOff>
    </xdr:to>
    <xdr:cxnSp macro="">
      <xdr:nvCxnSpPr>
        <xdr:cNvPr id="14" name="Highlight Line">
          <a:extLst>
            <a:ext uri="{FF2B5EF4-FFF2-40B4-BE49-F238E27FC236}">
              <a16:creationId xmlns:a16="http://schemas.microsoft.com/office/drawing/2014/main" id="{72A9C24E-5EDB-409E-A345-72FA38F33895}"/>
            </a:ext>
          </a:extLst>
        </xdr:cNvPr>
        <xdr:cNvCxnSpPr/>
      </xdr:nvCxnSpPr>
      <xdr:spPr>
        <a:xfrm>
          <a:off x="8964424" y="636815"/>
          <a:ext cx="1393372" cy="0"/>
        </a:xfrm>
        <a:prstGeom prst="line">
          <a:avLst/>
        </a:prstGeom>
        <a:ln w="31750" cmpd="dbl">
          <a:solidFill>
            <a:srgbClr val="FFFF53"/>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440873</xdr:colOff>
      <xdr:row>2</xdr:row>
      <xdr:rowOff>20865</xdr:rowOff>
    </xdr:from>
    <xdr:to>
      <xdr:col>5</xdr:col>
      <xdr:colOff>305483</xdr:colOff>
      <xdr:row>3</xdr:row>
      <xdr:rowOff>124261</xdr:rowOff>
    </xdr:to>
    <xdr:sp macro="" textlink="">
      <xdr:nvSpPr>
        <xdr:cNvPr id="15" name="Menu1">
          <a:hlinkClick xmlns:r="http://schemas.openxmlformats.org/officeDocument/2006/relationships" r:id="rId8" tooltip="Go to Overview"/>
          <a:extLst>
            <a:ext uri="{FF2B5EF4-FFF2-40B4-BE49-F238E27FC236}">
              <a16:creationId xmlns:a16="http://schemas.microsoft.com/office/drawing/2014/main" id="{CD286D10-FFF7-4704-A852-3A36D252D278}"/>
            </a:ext>
          </a:extLst>
        </xdr:cNvPr>
        <xdr:cNvSpPr txBox="1"/>
      </xdr:nvSpPr>
      <xdr:spPr>
        <a:xfrm>
          <a:off x="1670959" y="390979"/>
          <a:ext cx="1709738" cy="288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IN" sz="900" b="1">
              <a:solidFill>
                <a:schemeClr val="accent6">
                  <a:lumMod val="20000"/>
                  <a:lumOff val="80000"/>
                </a:schemeClr>
              </a:solidFill>
              <a:latin typeface="+mn-lt"/>
              <a:ea typeface="+mn-ea"/>
              <a:cs typeface="+mn-cs"/>
            </a:rPr>
            <a:t>Overview</a:t>
          </a:r>
        </a:p>
      </xdr:txBody>
    </xdr:sp>
    <xdr:clientData/>
  </xdr:twoCellAnchor>
  <xdr:twoCellAnchor>
    <xdr:from>
      <xdr:col>5</xdr:col>
      <xdr:colOff>380832</xdr:colOff>
      <xdr:row>2</xdr:row>
      <xdr:rowOff>20865</xdr:rowOff>
    </xdr:from>
    <xdr:to>
      <xdr:col>8</xdr:col>
      <xdr:colOff>245441</xdr:colOff>
      <xdr:row>3</xdr:row>
      <xdr:rowOff>119742</xdr:rowOff>
    </xdr:to>
    <xdr:sp macro="" textlink="">
      <xdr:nvSpPr>
        <xdr:cNvPr id="16" name="Menu2">
          <a:hlinkClick xmlns:r="http://schemas.openxmlformats.org/officeDocument/2006/relationships" r:id="rId9" tooltip="Go to Revenue Mix"/>
          <a:extLst>
            <a:ext uri="{FF2B5EF4-FFF2-40B4-BE49-F238E27FC236}">
              <a16:creationId xmlns:a16="http://schemas.microsoft.com/office/drawing/2014/main" id="{F517A34B-45CE-44FD-A3CC-B16291F59DFC}"/>
            </a:ext>
          </a:extLst>
        </xdr:cNvPr>
        <xdr:cNvSpPr txBox="1"/>
      </xdr:nvSpPr>
      <xdr:spPr>
        <a:xfrm>
          <a:off x="3456046" y="390979"/>
          <a:ext cx="1709738" cy="28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IN" sz="900" b="1">
              <a:solidFill>
                <a:schemeClr val="accent6">
                  <a:lumMod val="20000"/>
                  <a:lumOff val="80000"/>
                </a:schemeClr>
              </a:solidFill>
              <a:latin typeface="+mn-lt"/>
              <a:ea typeface="+mn-ea"/>
              <a:cs typeface="+mn-cs"/>
            </a:rPr>
            <a:t>Revenue Mix</a:t>
          </a:r>
        </a:p>
      </xdr:txBody>
    </xdr:sp>
    <xdr:clientData/>
  </xdr:twoCellAnchor>
  <xdr:twoCellAnchor>
    <xdr:from>
      <xdr:col>8</xdr:col>
      <xdr:colOff>320790</xdr:colOff>
      <xdr:row>2</xdr:row>
      <xdr:rowOff>20865</xdr:rowOff>
    </xdr:from>
    <xdr:to>
      <xdr:col>11</xdr:col>
      <xdr:colOff>185400</xdr:colOff>
      <xdr:row>3</xdr:row>
      <xdr:rowOff>119742</xdr:rowOff>
    </xdr:to>
    <xdr:sp macro="" textlink="">
      <xdr:nvSpPr>
        <xdr:cNvPr id="17" name="Menu3">
          <a:hlinkClick xmlns:r="http://schemas.openxmlformats.org/officeDocument/2006/relationships" r:id="rId10" tooltip="Go to Audience"/>
          <a:extLst>
            <a:ext uri="{FF2B5EF4-FFF2-40B4-BE49-F238E27FC236}">
              <a16:creationId xmlns:a16="http://schemas.microsoft.com/office/drawing/2014/main" id="{5E0E7140-F962-4A66-8619-3704FD98D1B2}"/>
            </a:ext>
          </a:extLst>
        </xdr:cNvPr>
        <xdr:cNvSpPr txBox="1"/>
      </xdr:nvSpPr>
      <xdr:spPr>
        <a:xfrm>
          <a:off x="5241133" y="390979"/>
          <a:ext cx="1709738" cy="28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IN" sz="900" b="1">
              <a:solidFill>
                <a:schemeClr val="accent6">
                  <a:lumMod val="20000"/>
                  <a:lumOff val="80000"/>
                </a:schemeClr>
              </a:solidFill>
              <a:latin typeface="+mn-lt"/>
              <a:ea typeface="+mn-ea"/>
              <a:cs typeface="+mn-cs"/>
            </a:rPr>
            <a:t>Audience</a:t>
          </a:r>
        </a:p>
      </xdr:txBody>
    </xdr:sp>
    <xdr:clientData/>
  </xdr:twoCellAnchor>
  <xdr:twoCellAnchor>
    <xdr:from>
      <xdr:col>11</xdr:col>
      <xdr:colOff>260749</xdr:colOff>
      <xdr:row>2</xdr:row>
      <xdr:rowOff>20865</xdr:rowOff>
    </xdr:from>
    <xdr:to>
      <xdr:col>14</xdr:col>
      <xdr:colOff>125358</xdr:colOff>
      <xdr:row>3</xdr:row>
      <xdr:rowOff>119742</xdr:rowOff>
    </xdr:to>
    <xdr:sp macro="" textlink="">
      <xdr:nvSpPr>
        <xdr:cNvPr id="18" name="Menu4">
          <a:hlinkClick xmlns:r="http://schemas.openxmlformats.org/officeDocument/2006/relationships" r:id="rId11" tooltip="Go to Events"/>
          <a:extLst>
            <a:ext uri="{FF2B5EF4-FFF2-40B4-BE49-F238E27FC236}">
              <a16:creationId xmlns:a16="http://schemas.microsoft.com/office/drawing/2014/main" id="{A2C3574F-7101-4B0B-A9B6-C03509EDD5D6}"/>
            </a:ext>
          </a:extLst>
        </xdr:cNvPr>
        <xdr:cNvSpPr txBox="1"/>
      </xdr:nvSpPr>
      <xdr:spPr>
        <a:xfrm>
          <a:off x="7026220" y="390979"/>
          <a:ext cx="1709738" cy="283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IN" sz="900" b="1">
              <a:solidFill>
                <a:schemeClr val="accent6">
                  <a:lumMod val="20000"/>
                  <a:lumOff val="80000"/>
                </a:schemeClr>
              </a:solidFill>
              <a:latin typeface="+mn-lt"/>
              <a:ea typeface="+mn-ea"/>
              <a:cs typeface="+mn-cs"/>
            </a:rPr>
            <a:t>Events</a:t>
          </a:r>
        </a:p>
      </xdr:txBody>
    </xdr:sp>
    <xdr:clientData/>
  </xdr:twoCellAnchor>
  <xdr:twoCellAnchor>
    <xdr:from>
      <xdr:col>14</xdr:col>
      <xdr:colOff>200707</xdr:colOff>
      <xdr:row>2</xdr:row>
      <xdr:rowOff>20864</xdr:rowOff>
    </xdr:from>
    <xdr:to>
      <xdr:col>17</xdr:col>
      <xdr:colOff>65316</xdr:colOff>
      <xdr:row>3</xdr:row>
      <xdr:rowOff>119742</xdr:rowOff>
    </xdr:to>
    <xdr:sp macro="" textlink="">
      <xdr:nvSpPr>
        <xdr:cNvPr id="19" name="Menu5">
          <a:hlinkClick xmlns:r="http://schemas.openxmlformats.org/officeDocument/2006/relationships" r:id="rId12" tooltip="Go to Sponsors"/>
          <a:extLst>
            <a:ext uri="{FF2B5EF4-FFF2-40B4-BE49-F238E27FC236}">
              <a16:creationId xmlns:a16="http://schemas.microsoft.com/office/drawing/2014/main" id="{E7ED8338-C9CF-4216-8574-DBD3F671C73D}"/>
            </a:ext>
          </a:extLst>
        </xdr:cNvPr>
        <xdr:cNvSpPr txBox="1"/>
      </xdr:nvSpPr>
      <xdr:spPr>
        <a:xfrm>
          <a:off x="8811307" y="390978"/>
          <a:ext cx="1709738" cy="283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IN" sz="1200" b="1" u="none">
              <a:solidFill>
                <a:srgbClr val="FFFF53"/>
              </a:solidFill>
              <a:effectLst>
                <a:outerShdw blurRad="127000" dist="127000" dir="2700000" sx="110000" sy="110000" algn="tl" rotWithShape="0">
                  <a:schemeClr val="tx1">
                    <a:alpha val="40000"/>
                  </a:schemeClr>
                </a:outerShdw>
              </a:effectLst>
              <a:latin typeface="+mn-lt"/>
              <a:ea typeface="+mn-ea"/>
              <a:cs typeface="+mn-cs"/>
            </a:rPr>
            <a:t>Sponsors</a:t>
          </a:r>
        </a:p>
      </xdr:txBody>
    </xdr:sp>
    <xdr:clientData/>
  </xdr:twoCellAnchor>
  <xdr:twoCellAnchor>
    <xdr:from>
      <xdr:col>2</xdr:col>
      <xdr:colOff>553358</xdr:colOff>
      <xdr:row>4</xdr:row>
      <xdr:rowOff>2721</xdr:rowOff>
    </xdr:from>
    <xdr:to>
      <xdr:col>7</xdr:col>
      <xdr:colOff>216809</xdr:colOff>
      <xdr:row>28</xdr:row>
      <xdr:rowOff>38100</xdr:rowOff>
    </xdr:to>
    <xdr:graphicFrame macro="">
      <xdr:nvGraphicFramePr>
        <xdr:cNvPr id="25" name="Cht22">
          <a:extLst>
            <a:ext uri="{FF2B5EF4-FFF2-40B4-BE49-F238E27FC236}">
              <a16:creationId xmlns:a16="http://schemas.microsoft.com/office/drawing/2014/main" id="{D17511E9-28B6-40DC-03FB-0489004BD6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296639</xdr:colOff>
      <xdr:row>4</xdr:row>
      <xdr:rowOff>0</xdr:rowOff>
    </xdr:from>
    <xdr:to>
      <xdr:col>17</xdr:col>
      <xdr:colOff>582386</xdr:colOff>
      <xdr:row>16</xdr:row>
      <xdr:rowOff>21772</xdr:rowOff>
    </xdr:to>
    <xdr:graphicFrame macro="">
      <xdr:nvGraphicFramePr>
        <xdr:cNvPr id="26" name="Cht23">
          <a:extLst>
            <a:ext uri="{FF2B5EF4-FFF2-40B4-BE49-F238E27FC236}">
              <a16:creationId xmlns:a16="http://schemas.microsoft.com/office/drawing/2014/main" id="{CC334EF0-F795-6A9E-B093-E2CD9E4098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291196</xdr:colOff>
      <xdr:row>16</xdr:row>
      <xdr:rowOff>108858</xdr:rowOff>
    </xdr:from>
    <xdr:to>
      <xdr:col>17</xdr:col>
      <xdr:colOff>576943</xdr:colOff>
      <xdr:row>28</xdr:row>
      <xdr:rowOff>43543</xdr:rowOff>
    </xdr:to>
    <xdr:graphicFrame macro="">
      <xdr:nvGraphicFramePr>
        <xdr:cNvPr id="27" name="Cht24">
          <a:extLst>
            <a:ext uri="{FF2B5EF4-FFF2-40B4-BE49-F238E27FC236}">
              <a16:creationId xmlns:a16="http://schemas.microsoft.com/office/drawing/2014/main" id="{2A865D15-1261-D85D-9BD8-ADEFD590B5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0</xdr:col>
      <xdr:colOff>67130</xdr:colOff>
      <xdr:row>4</xdr:row>
      <xdr:rowOff>49712</xdr:rowOff>
    </xdr:from>
    <xdr:to>
      <xdr:col>2</xdr:col>
      <xdr:colOff>437244</xdr:colOff>
      <xdr:row>7</xdr:row>
      <xdr:rowOff>160020</xdr:rowOff>
    </xdr:to>
    <mc:AlternateContent xmlns:mc="http://schemas.openxmlformats.org/markup-compatibility/2006" xmlns:a14="http://schemas.microsoft.com/office/drawing/2010/main">
      <mc:Choice Requires="a14">
        <xdr:graphicFrame macro="">
          <xdr:nvGraphicFramePr>
            <xdr:cNvPr id="28" name="Year 4">
              <a:extLst>
                <a:ext uri="{FF2B5EF4-FFF2-40B4-BE49-F238E27FC236}">
                  <a16:creationId xmlns:a16="http://schemas.microsoft.com/office/drawing/2014/main" id="{449A6395-A4DF-4BC9-99AC-2AE902B54B3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Year 4"/>
            </a:graphicData>
          </a:graphic>
        </xdr:graphicFrame>
      </mc:Choice>
      <mc:Fallback xmlns="">
        <xdr:sp macro="" textlink="">
          <xdr:nvSpPr>
            <xdr:cNvPr id="0" name=""/>
            <xdr:cNvSpPr>
              <a:spLocks noTextEdit="1"/>
            </xdr:cNvSpPr>
          </xdr:nvSpPr>
          <xdr:spPr>
            <a:xfrm>
              <a:off x="67130" y="781232"/>
              <a:ext cx="1558834" cy="658948"/>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67130</xdr:colOff>
      <xdr:row>7</xdr:row>
      <xdr:rowOff>180340</xdr:rowOff>
    </xdr:from>
    <xdr:to>
      <xdr:col>2</xdr:col>
      <xdr:colOff>437244</xdr:colOff>
      <xdr:row>16</xdr:row>
      <xdr:rowOff>106680</xdr:rowOff>
    </xdr:to>
    <mc:AlternateContent xmlns:mc="http://schemas.openxmlformats.org/markup-compatibility/2006" xmlns:a14="http://schemas.microsoft.com/office/drawing/2010/main">
      <mc:Choice Requires="a14">
        <xdr:graphicFrame macro="">
          <xdr:nvGraphicFramePr>
            <xdr:cNvPr id="29" name="Month 4">
              <a:extLst>
                <a:ext uri="{FF2B5EF4-FFF2-40B4-BE49-F238E27FC236}">
                  <a16:creationId xmlns:a16="http://schemas.microsoft.com/office/drawing/2014/main" id="{4F01FC25-F00F-4B37-B4FE-D3C8D32473D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Month 4"/>
            </a:graphicData>
          </a:graphic>
        </xdr:graphicFrame>
      </mc:Choice>
      <mc:Fallback xmlns="">
        <xdr:sp macro="" textlink="">
          <xdr:nvSpPr>
            <xdr:cNvPr id="0" name=""/>
            <xdr:cNvSpPr>
              <a:spLocks noTextEdit="1"/>
            </xdr:cNvSpPr>
          </xdr:nvSpPr>
          <xdr:spPr>
            <a:xfrm>
              <a:off x="67130" y="1460500"/>
              <a:ext cx="1558834" cy="157226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112850</xdr:colOff>
      <xdr:row>10</xdr:row>
      <xdr:rowOff>182517</xdr:rowOff>
    </xdr:from>
    <xdr:to>
      <xdr:col>20</xdr:col>
      <xdr:colOff>548640</xdr:colOff>
      <xdr:row>16</xdr:row>
      <xdr:rowOff>15241</xdr:rowOff>
    </xdr:to>
    <mc:AlternateContent xmlns:mc="http://schemas.openxmlformats.org/markup-compatibility/2006" xmlns:a14="http://schemas.microsoft.com/office/drawing/2010/main">
      <mc:Choice Requires="a14">
        <xdr:graphicFrame macro="">
          <xdr:nvGraphicFramePr>
            <xdr:cNvPr id="30" name="Platform 4">
              <a:extLst>
                <a:ext uri="{FF2B5EF4-FFF2-40B4-BE49-F238E27FC236}">
                  <a16:creationId xmlns:a16="http://schemas.microsoft.com/office/drawing/2014/main" id="{A63C8A74-7975-40B5-ABF9-9EE88919F03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tform 4"/>
            </a:graphicData>
          </a:graphic>
        </xdr:graphicFrame>
      </mc:Choice>
      <mc:Fallback xmlns="">
        <xdr:sp macro="" textlink="">
          <xdr:nvSpPr>
            <xdr:cNvPr id="0" name=""/>
            <xdr:cNvSpPr>
              <a:spLocks noTextEdit="1"/>
            </xdr:cNvSpPr>
          </xdr:nvSpPr>
          <xdr:spPr>
            <a:xfrm>
              <a:off x="10811330" y="2011317"/>
              <a:ext cx="1624510" cy="930004"/>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0</xdr:col>
      <xdr:colOff>59510</xdr:colOff>
      <xdr:row>16</xdr:row>
      <xdr:rowOff>130266</xdr:rowOff>
    </xdr:from>
    <xdr:to>
      <xdr:col>2</xdr:col>
      <xdr:colOff>429624</xdr:colOff>
      <xdr:row>28</xdr:row>
      <xdr:rowOff>7620</xdr:rowOff>
    </xdr:to>
    <mc:AlternateContent xmlns:mc="http://schemas.openxmlformats.org/markup-compatibility/2006" xmlns:a14="http://schemas.microsoft.com/office/drawing/2010/main">
      <mc:Choice Requires="a14">
        <xdr:graphicFrame macro="">
          <xdr:nvGraphicFramePr>
            <xdr:cNvPr id="31" name="Region 4">
              <a:extLst>
                <a:ext uri="{FF2B5EF4-FFF2-40B4-BE49-F238E27FC236}">
                  <a16:creationId xmlns:a16="http://schemas.microsoft.com/office/drawing/2014/main" id="{E29F738F-F929-46E5-9946-BAAB9DC0D045}"/>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Region 4"/>
            </a:graphicData>
          </a:graphic>
        </xdr:graphicFrame>
      </mc:Choice>
      <mc:Fallback xmlns="">
        <xdr:sp macro="" textlink="">
          <xdr:nvSpPr>
            <xdr:cNvPr id="0" name=""/>
            <xdr:cNvSpPr>
              <a:spLocks noTextEdit="1"/>
            </xdr:cNvSpPr>
          </xdr:nvSpPr>
          <xdr:spPr>
            <a:xfrm>
              <a:off x="59510" y="3056346"/>
              <a:ext cx="1558834" cy="2071914"/>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112486</xdr:colOff>
      <xdr:row>4</xdr:row>
      <xdr:rowOff>43544</xdr:rowOff>
    </xdr:from>
    <xdr:to>
      <xdr:col>20</xdr:col>
      <xdr:colOff>543378</xdr:colOff>
      <xdr:row>10</xdr:row>
      <xdr:rowOff>160020</xdr:rowOff>
    </xdr:to>
    <mc:AlternateContent xmlns:mc="http://schemas.openxmlformats.org/markup-compatibility/2006" xmlns:a14="http://schemas.microsoft.com/office/drawing/2010/main">
      <mc:Choice Requires="a14">
        <xdr:graphicFrame macro="">
          <xdr:nvGraphicFramePr>
            <xdr:cNvPr id="32" name="Status 4">
              <a:extLst>
                <a:ext uri="{FF2B5EF4-FFF2-40B4-BE49-F238E27FC236}">
                  <a16:creationId xmlns:a16="http://schemas.microsoft.com/office/drawing/2014/main" id="{CE944054-33EC-4185-B36D-8EFCC85B9C0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tatus 4"/>
            </a:graphicData>
          </a:graphic>
        </xdr:graphicFrame>
      </mc:Choice>
      <mc:Fallback xmlns="">
        <xdr:sp macro="" textlink="">
          <xdr:nvSpPr>
            <xdr:cNvPr id="0" name=""/>
            <xdr:cNvSpPr>
              <a:spLocks noTextEdit="1"/>
            </xdr:cNvSpPr>
          </xdr:nvSpPr>
          <xdr:spPr>
            <a:xfrm>
              <a:off x="10810966" y="775064"/>
              <a:ext cx="1619612" cy="1213756"/>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112486</xdr:colOff>
      <xdr:row>23</xdr:row>
      <xdr:rowOff>28667</xdr:rowOff>
    </xdr:from>
    <xdr:to>
      <xdr:col>20</xdr:col>
      <xdr:colOff>543378</xdr:colOff>
      <xdr:row>28</xdr:row>
      <xdr:rowOff>38100</xdr:rowOff>
    </xdr:to>
    <mc:AlternateContent xmlns:mc="http://schemas.openxmlformats.org/markup-compatibility/2006" xmlns:a14="http://schemas.microsoft.com/office/drawing/2010/main">
      <mc:Choice Requires="a14">
        <xdr:graphicFrame macro="">
          <xdr:nvGraphicFramePr>
            <xdr:cNvPr id="33" name="Sponsor Tier 4">
              <a:extLst>
                <a:ext uri="{FF2B5EF4-FFF2-40B4-BE49-F238E27FC236}">
                  <a16:creationId xmlns:a16="http://schemas.microsoft.com/office/drawing/2014/main" id="{9190220B-8DCA-4462-96C2-84E394E50B0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Sponsor Tier 4"/>
            </a:graphicData>
          </a:graphic>
        </xdr:graphicFrame>
      </mc:Choice>
      <mc:Fallback xmlns="">
        <xdr:sp macro="" textlink="">
          <xdr:nvSpPr>
            <xdr:cNvPr id="0" name=""/>
            <xdr:cNvSpPr>
              <a:spLocks noTextEdit="1"/>
            </xdr:cNvSpPr>
          </xdr:nvSpPr>
          <xdr:spPr>
            <a:xfrm>
              <a:off x="10810966" y="4234907"/>
              <a:ext cx="1619612" cy="923833"/>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twoCellAnchor editAs="oneCell">
    <xdr:from>
      <xdr:col>18</xdr:col>
      <xdr:colOff>112486</xdr:colOff>
      <xdr:row>16</xdr:row>
      <xdr:rowOff>51708</xdr:rowOff>
    </xdr:from>
    <xdr:to>
      <xdr:col>20</xdr:col>
      <xdr:colOff>543378</xdr:colOff>
      <xdr:row>22</xdr:row>
      <xdr:rowOff>175260</xdr:rowOff>
    </xdr:to>
    <mc:AlternateContent xmlns:mc="http://schemas.openxmlformats.org/markup-compatibility/2006" xmlns:a14="http://schemas.microsoft.com/office/drawing/2010/main">
      <mc:Choice Requires="a14">
        <xdr:graphicFrame macro="">
          <xdr:nvGraphicFramePr>
            <xdr:cNvPr id="34" name="Player Segment 4">
              <a:extLst>
                <a:ext uri="{FF2B5EF4-FFF2-40B4-BE49-F238E27FC236}">
                  <a16:creationId xmlns:a16="http://schemas.microsoft.com/office/drawing/2014/main" id="{9733F903-E009-4C21-9242-0D1ABC5267D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layer Segment 4"/>
            </a:graphicData>
          </a:graphic>
        </xdr:graphicFrame>
      </mc:Choice>
      <mc:Fallback xmlns="">
        <xdr:sp macro="" textlink="">
          <xdr:nvSpPr>
            <xdr:cNvPr id="0" name=""/>
            <xdr:cNvSpPr>
              <a:spLocks noTextEdit="1"/>
            </xdr:cNvSpPr>
          </xdr:nvSpPr>
          <xdr:spPr>
            <a:xfrm>
              <a:off x="10810966" y="2977788"/>
              <a:ext cx="1619612" cy="1220832"/>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fLocksWithSheet="0"/>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ittu Singh" refreshedDate="46188.70545277778" missingItemsLimit="0" createdVersion="8" refreshedVersion="8" minRefreshableVersion="3" recordCount="500" xr:uid="{F9C0B1DE-DAC1-43E9-BA59-88C20E71E699}">
  <cacheSource type="worksheet">
    <worksheetSource name="Data"/>
  </cacheSource>
  <cacheFields count="39">
    <cacheField name="Event ID" numFmtId="0">
      <sharedItems/>
    </cacheField>
    <cacheField name="Date" numFmtId="15">
      <sharedItems containsSemiMixedTypes="0" containsNonDate="0" containsDate="1" containsString="0" minDate="2024-01-02T00:00:00" maxDate="2026-01-01T00:00:00"/>
    </cacheField>
    <cacheField name="Tournament" numFmtId="0">
      <sharedItems count="18">
        <s v="Summer Split 2026"/>
        <s v="Pro League 2024"/>
        <s v="Masters Cup 2025"/>
        <s v="Champions Circuit 2025"/>
        <s v="Pro League 2025"/>
        <s v="Masters Cup 2024"/>
        <s v="Champions Circuit 2026"/>
        <s v="Winter Invitational 2025"/>
        <s v="Champions Circuit 2024"/>
        <s v="Winter Invitational 2024"/>
        <s v="Arena Clash 2026"/>
        <s v="Arena Clash 2024"/>
        <s v="Winter Invitational 2026"/>
        <s v="Pro League 2026"/>
        <s v="Summer Split 2024"/>
        <s v="Masters Cup 2026"/>
        <s v="Summer Split 2025"/>
        <s v="Arena Clash 2025"/>
      </sharedItems>
    </cacheField>
    <cacheField name="Game Title" numFmtId="0">
      <sharedItems count="8">
        <s v="Counter-Strike 2"/>
        <s v="Rocket League"/>
        <s v="Dota 2"/>
        <s v="Apex Legends"/>
        <s v="Fortnite"/>
        <s v="Valorant"/>
        <s v="League of Legends"/>
        <s v="EA FC"/>
      </sharedItems>
    </cacheField>
    <cacheField name="Platform" numFmtId="0">
      <sharedItems count="4">
        <s v="YouTube"/>
        <s v="Twitch"/>
        <s v="Multi-Platform"/>
        <s v="Kick"/>
      </sharedItems>
    </cacheField>
    <cacheField name="Region" numFmtId="0">
      <sharedItems count="6">
        <s v="Asia Pacific"/>
        <s v="Oceania"/>
        <s v="Middle East"/>
        <s v="North America"/>
        <s v="Latin America"/>
        <s v="Europe"/>
      </sharedItems>
    </cacheField>
    <cacheField name="Team" numFmtId="0">
      <sharedItems count="8">
        <s v="Apex Guild"/>
        <s v="Pixel Titans"/>
        <s v="Shadow Core"/>
        <s v="Quantum Five"/>
        <s v="Nova Strike"/>
        <s v="Crimson Wave"/>
        <s v="Blue Phoenix"/>
        <s v="Rapid Nexus"/>
      </sharedItems>
    </cacheField>
    <cacheField name="Player Segment" numFmtId="0">
      <sharedItems count="5">
        <s v="Semi-Pro"/>
        <s v="Ranked"/>
        <s v="Casual"/>
        <s v="College"/>
        <s v="Professional"/>
      </sharedItems>
    </cacheField>
    <cacheField name="Sponsor Tier" numFmtId="0">
      <sharedItems count="5">
        <s v="Community"/>
        <s v="Gold"/>
        <s v="Silver"/>
        <s v="Platinum"/>
        <s v="Diamond"/>
      </sharedItems>
    </cacheField>
    <cacheField name="Match Type" numFmtId="0">
      <sharedItems count="6">
        <s v="Quarter Final"/>
        <s v="Semi Final"/>
        <s v="Group Stage"/>
        <s v="Showmatch"/>
        <s v="Qualifier"/>
        <s v="Grand Final"/>
      </sharedItems>
    </cacheField>
    <cacheField name="Status" numFmtId="0">
      <sharedItems count="5">
        <s v="Completed"/>
        <s v="In Progress"/>
        <s v="Scheduled"/>
        <s v="Cancelled"/>
        <s v="On Hold"/>
      </sharedItems>
    </cacheField>
    <cacheField name="Viewership" numFmtId="1">
      <sharedItems containsSemiMixedTypes="0" containsString="0" containsNumber="1" containsInteger="1" minValue="4500" maxValue="230365"/>
    </cacheField>
    <cacheField name="Streaming Hours" numFmtId="164">
      <sharedItems containsSemiMixedTypes="0" containsString="0" containsNumber="1" minValue="2" maxValue="10"/>
    </cacheField>
    <cacheField name="Ticket Sales" numFmtId="3">
      <sharedItems containsSemiMixedTypes="0" containsString="0" containsNumber="1" containsInteger="1" minValue="266" maxValue="184897"/>
    </cacheField>
    <cacheField name="Merchandise Sales" numFmtId="3">
      <sharedItems containsSemiMixedTypes="0" containsString="0" containsNumber="1" containsInteger="1" minValue="3123" maxValue="84724"/>
    </cacheField>
    <cacheField name="Sponsorship Revenue" numFmtId="3">
      <sharedItems containsSemiMixedTypes="0" containsString="0" containsNumber="1" containsInteger="1" minValue="27081" maxValue="359181"/>
    </cacheField>
    <cacheField name="Ad Revenue" numFmtId="3">
      <sharedItems containsSemiMixedTypes="0" containsString="0" containsNumber="1" containsInteger="1" minValue="1304" maxValue="147278"/>
    </cacheField>
    <cacheField name="Revenue" numFmtId="3">
      <sharedItems containsSemiMixedTypes="0" containsString="0" containsNumber="1" containsInteger="1" minValue="70699" maxValue="638912"/>
    </cacheField>
    <cacheField name="Prize Pool" numFmtId="3">
      <sharedItems containsSemiMixedTypes="0" containsString="0" containsNumber="1" containsInteger="1" minValue="10090" maxValue="224711"/>
    </cacheField>
    <cacheField name="Production Cost" numFmtId="3">
      <sharedItems containsSemiMixedTypes="0" containsString="0" containsNumber="1" containsInteger="1" minValue="35147" maxValue="309801"/>
    </cacheField>
    <cacheField name="Cost" numFmtId="3">
      <sharedItems containsSemiMixedTypes="0" containsString="0" containsNumber="1" containsInteger="1" minValue="74206" maxValue="568116"/>
    </cacheField>
    <cacheField name="Player Rating" numFmtId="164">
      <sharedItems containsSemiMixedTypes="0" containsString="0" containsNumber="1" minValue="2.8" maxValue="5"/>
    </cacheField>
    <cacheField name="Engagement Actions" numFmtId="1">
      <sharedItems containsSemiMixedTypes="0" containsString="0" containsNumber="1" containsInteger="1" minValue="3548" maxValue="419363"/>
    </cacheField>
    <cacheField name="Month" numFmtId="0">
      <sharedItems count="12">
        <s v="Jan"/>
        <s v="Jun"/>
        <s v="Feb"/>
        <s v="Aug"/>
        <s v="Nov"/>
        <s v="Sep"/>
        <s v="Jul"/>
        <s v="Apr"/>
        <s v="Dec"/>
        <s v="Mar"/>
        <s v="Oct"/>
        <s v="May"/>
      </sharedItems>
    </cacheField>
    <cacheField name="Year" numFmtId="0">
      <sharedItems count="2">
        <s v="2025"/>
        <s v="2024"/>
      </sharedItems>
    </cacheField>
    <cacheField name="Total Records" numFmtId="1">
      <sharedItems containsSemiMixedTypes="0" containsString="0" containsNumber="1" containsInteger="1" minValue="1" maxValue="1"/>
    </cacheField>
    <cacheField name="Completed Count" numFmtId="1">
      <sharedItems containsSemiMixedTypes="0" containsString="0" containsNumber="1" containsInteger="1" minValue="0" maxValue="1"/>
    </cacheField>
    <cacheField name="In Progress Count" numFmtId="1">
      <sharedItems containsSemiMixedTypes="0" containsString="0" containsNumber="1" containsInteger="1" minValue="0" maxValue="1"/>
    </cacheField>
    <cacheField name="Scheduled Count" numFmtId="1">
      <sharedItems containsSemiMixedTypes="0" containsString="0" containsNumber="1" containsInteger="1" minValue="0" maxValue="1"/>
    </cacheField>
    <cacheField name="Cancelled Count" numFmtId="1">
      <sharedItems containsSemiMixedTypes="0" containsString="0" containsNumber="1" containsInteger="1" minValue="0" maxValue="1"/>
    </cacheField>
    <cacheField name="On Hold Count" numFmtId="1">
      <sharedItems containsSemiMixedTypes="0" containsString="0" containsNumber="1" containsInteger="1" minValue="0" maxValue="1"/>
    </cacheField>
    <cacheField name="High Viewership Count" numFmtId="1">
      <sharedItems containsSemiMixedTypes="0" containsString="0" containsNumber="1" containsInteger="1" minValue="0" maxValue="1"/>
    </cacheField>
    <cacheField name="Profitable Count" numFmtId="1">
      <sharedItems containsSemiMixedTypes="0" containsString="0" containsNumber="1" containsInteger="1" minValue="0" maxValue="1"/>
    </cacheField>
    <cacheField name="Profit" numFmtId="0" formula="Revenue-Cost" databaseField="0"/>
    <cacheField name="Profit Margin" numFmtId="0" formula="Profit/Revenue" databaseField="0"/>
    <cacheField name="Completion Rate" numFmtId="0" formula="'Completed Count'/'Total Records'" databaseField="0"/>
    <cacheField name="Engagement Rate" numFmtId="0" formula="'Engagement Actions'/Viewership" databaseField="0"/>
    <cacheField name="Max_Value" numFmtId="0" formula="1" databaseField="0"/>
    <cacheField name="Profit Margin_Transparent_Area" numFmtId="0" formula="1-'Profit Margin'" databaseField="0"/>
  </cacheFields>
  <extLst>
    <ext xmlns:x14="http://schemas.microsoft.com/office/spreadsheetml/2009/9/main" uri="{725AE2AE-9491-48be-B2B4-4EB974FC3084}">
      <x14:pivotCacheDefinition pivotCacheId="51834880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0">
  <r>
    <s v="ESPT-0001"/>
    <d v="2025-01-04T00:00:00"/>
    <x v="0"/>
    <x v="0"/>
    <x v="0"/>
    <x v="0"/>
    <x v="0"/>
    <x v="0"/>
    <x v="0"/>
    <x v="0"/>
    <x v="0"/>
    <n v="119681"/>
    <n v="5.5"/>
    <n v="38180"/>
    <n v="14222"/>
    <n v="203928"/>
    <n v="77079"/>
    <n v="333409"/>
    <n v="51278"/>
    <n v="126106"/>
    <n v="201431"/>
    <n v="4"/>
    <n v="278291"/>
    <x v="0"/>
    <x v="0"/>
    <n v="1"/>
    <n v="1"/>
    <n v="0"/>
    <n v="0"/>
    <n v="0"/>
    <n v="0"/>
    <n v="1"/>
    <n v="1"/>
  </r>
  <r>
    <s v="ESPT-0002"/>
    <d v="2024-06-02T00:00:00"/>
    <x v="1"/>
    <x v="1"/>
    <x v="1"/>
    <x v="1"/>
    <x v="1"/>
    <x v="1"/>
    <x v="1"/>
    <x v="1"/>
    <x v="0"/>
    <n v="127168"/>
    <n v="7.1"/>
    <n v="157872"/>
    <n v="23717"/>
    <n v="243280"/>
    <n v="66387"/>
    <n v="491256"/>
    <n v="82464"/>
    <n v="112527"/>
    <n v="223721"/>
    <n v="4.0999999999999996"/>
    <n v="365436"/>
    <x v="1"/>
    <x v="1"/>
    <n v="1"/>
    <n v="1"/>
    <n v="0"/>
    <n v="0"/>
    <n v="0"/>
    <n v="0"/>
    <n v="1"/>
    <n v="1"/>
  </r>
  <r>
    <s v="ESPT-0003"/>
    <d v="2025-06-12T00:00:00"/>
    <x v="2"/>
    <x v="2"/>
    <x v="0"/>
    <x v="2"/>
    <x v="2"/>
    <x v="2"/>
    <x v="2"/>
    <x v="2"/>
    <x v="1"/>
    <n v="97526"/>
    <n v="5"/>
    <n v="183824"/>
    <n v="36892"/>
    <n v="89043"/>
    <n v="25194"/>
    <n v="334953"/>
    <n v="198795"/>
    <n v="275563"/>
    <n v="510413"/>
    <n v="3.7"/>
    <n v="129028"/>
    <x v="1"/>
    <x v="0"/>
    <n v="1"/>
    <n v="0"/>
    <n v="1"/>
    <n v="0"/>
    <n v="0"/>
    <n v="0"/>
    <n v="0"/>
    <n v="0"/>
  </r>
  <r>
    <s v="ESPT-0004"/>
    <d v="2024-02-17T00:00:00"/>
    <x v="3"/>
    <x v="3"/>
    <x v="2"/>
    <x v="3"/>
    <x v="3"/>
    <x v="0"/>
    <x v="0"/>
    <x v="3"/>
    <x v="1"/>
    <n v="87168"/>
    <n v="4.8"/>
    <n v="1373"/>
    <n v="38244"/>
    <n v="139835"/>
    <n v="68080"/>
    <n v="247532"/>
    <n v="114880"/>
    <n v="64539"/>
    <n v="189613"/>
    <n v="3.7"/>
    <n v="137911"/>
    <x v="2"/>
    <x v="1"/>
    <n v="1"/>
    <n v="0"/>
    <n v="1"/>
    <n v="0"/>
    <n v="0"/>
    <n v="0"/>
    <n v="0"/>
    <n v="1"/>
  </r>
  <r>
    <s v="ESPT-0005"/>
    <d v="2025-08-18T00:00:00"/>
    <x v="4"/>
    <x v="1"/>
    <x v="1"/>
    <x v="1"/>
    <x v="4"/>
    <x v="3"/>
    <x v="3"/>
    <x v="3"/>
    <x v="0"/>
    <n v="99185"/>
    <n v="6.1"/>
    <n v="49667"/>
    <n v="28699"/>
    <n v="122745"/>
    <n v="21142"/>
    <n v="222253"/>
    <n v="160755"/>
    <n v="236264"/>
    <n v="407915"/>
    <n v="4.0999999999999996"/>
    <n v="47351"/>
    <x v="3"/>
    <x v="0"/>
    <n v="1"/>
    <n v="1"/>
    <n v="0"/>
    <n v="0"/>
    <n v="0"/>
    <n v="0"/>
    <n v="0"/>
    <n v="0"/>
  </r>
  <r>
    <s v="ESPT-0006"/>
    <d v="2024-11-25T00:00:00"/>
    <x v="5"/>
    <x v="4"/>
    <x v="0"/>
    <x v="4"/>
    <x v="2"/>
    <x v="2"/>
    <x v="1"/>
    <x v="0"/>
    <x v="0"/>
    <n v="50571"/>
    <n v="5.7"/>
    <n v="115327"/>
    <n v="18727"/>
    <n v="254934"/>
    <n v="17023"/>
    <n v="406011"/>
    <n v="120869"/>
    <n v="268274"/>
    <n v="424895"/>
    <n v="3.8"/>
    <n v="331042"/>
    <x v="4"/>
    <x v="1"/>
    <n v="1"/>
    <n v="1"/>
    <n v="0"/>
    <n v="0"/>
    <n v="0"/>
    <n v="0"/>
    <n v="0"/>
    <n v="0"/>
  </r>
  <r>
    <s v="ESPT-0007"/>
    <d v="2024-09-12T00:00:00"/>
    <x v="6"/>
    <x v="5"/>
    <x v="1"/>
    <x v="1"/>
    <x v="5"/>
    <x v="1"/>
    <x v="1"/>
    <x v="1"/>
    <x v="0"/>
    <n v="91576"/>
    <n v="9.6999999999999993"/>
    <n v="1721"/>
    <n v="79282"/>
    <n v="237270"/>
    <n v="24682"/>
    <n v="342955"/>
    <n v="192172"/>
    <n v="155672"/>
    <n v="373102"/>
    <n v="4.2"/>
    <n v="96669"/>
    <x v="5"/>
    <x v="1"/>
    <n v="1"/>
    <n v="1"/>
    <n v="0"/>
    <n v="0"/>
    <n v="0"/>
    <n v="0"/>
    <n v="0"/>
    <n v="0"/>
  </r>
  <r>
    <s v="ESPT-0008"/>
    <d v="2024-01-14T00:00:00"/>
    <x v="7"/>
    <x v="5"/>
    <x v="1"/>
    <x v="5"/>
    <x v="3"/>
    <x v="2"/>
    <x v="3"/>
    <x v="2"/>
    <x v="2"/>
    <n v="75416"/>
    <n v="3"/>
    <n v="159713"/>
    <n v="44264"/>
    <n v="132270"/>
    <n v="46441"/>
    <n v="382688"/>
    <n v="128990"/>
    <n v="154568"/>
    <n v="299144"/>
    <n v="4.2"/>
    <n v="78979"/>
    <x v="0"/>
    <x v="1"/>
    <n v="1"/>
    <n v="0"/>
    <n v="0"/>
    <n v="1"/>
    <n v="0"/>
    <n v="0"/>
    <n v="0"/>
    <n v="1"/>
  </r>
  <r>
    <s v="ESPT-0009"/>
    <d v="2025-09-16T00:00:00"/>
    <x v="5"/>
    <x v="6"/>
    <x v="1"/>
    <x v="3"/>
    <x v="3"/>
    <x v="2"/>
    <x v="0"/>
    <x v="4"/>
    <x v="2"/>
    <n v="86031"/>
    <n v="9.3000000000000007"/>
    <n v="13259"/>
    <n v="32767"/>
    <n v="79254"/>
    <n v="70194"/>
    <n v="195474"/>
    <n v="19854"/>
    <n v="250982"/>
    <n v="328484"/>
    <n v="4.2"/>
    <n v="187017"/>
    <x v="5"/>
    <x v="0"/>
    <n v="1"/>
    <n v="0"/>
    <n v="0"/>
    <n v="1"/>
    <n v="0"/>
    <n v="0"/>
    <n v="0"/>
    <n v="0"/>
  </r>
  <r>
    <s v="ESPT-0010"/>
    <d v="2024-07-01T00:00:00"/>
    <x v="8"/>
    <x v="3"/>
    <x v="0"/>
    <x v="5"/>
    <x v="1"/>
    <x v="0"/>
    <x v="1"/>
    <x v="0"/>
    <x v="1"/>
    <n v="93276"/>
    <n v="8.1"/>
    <n v="116150"/>
    <n v="71338"/>
    <n v="320338"/>
    <n v="41729"/>
    <n v="549555"/>
    <n v="83661"/>
    <n v="156926"/>
    <n v="291783"/>
    <n v="3.7"/>
    <n v="334676"/>
    <x v="6"/>
    <x v="1"/>
    <n v="1"/>
    <n v="0"/>
    <n v="1"/>
    <n v="0"/>
    <n v="0"/>
    <n v="0"/>
    <n v="0"/>
    <n v="1"/>
  </r>
  <r>
    <s v="ESPT-0011"/>
    <d v="2025-04-16T00:00:00"/>
    <x v="0"/>
    <x v="2"/>
    <x v="1"/>
    <x v="0"/>
    <x v="4"/>
    <x v="4"/>
    <x v="0"/>
    <x v="2"/>
    <x v="2"/>
    <n v="162412"/>
    <n v="5.2"/>
    <n v="138079"/>
    <n v="81159"/>
    <n v="143292"/>
    <n v="58344"/>
    <n v="420874"/>
    <n v="135498"/>
    <n v="173346"/>
    <n v="347346"/>
    <n v="3.8"/>
    <n v="23190"/>
    <x v="7"/>
    <x v="0"/>
    <n v="1"/>
    <n v="0"/>
    <n v="0"/>
    <n v="1"/>
    <n v="0"/>
    <n v="0"/>
    <n v="1"/>
    <n v="1"/>
  </r>
  <r>
    <s v="ESPT-0012"/>
    <d v="2024-09-30T00:00:00"/>
    <x v="9"/>
    <x v="1"/>
    <x v="2"/>
    <x v="4"/>
    <x v="6"/>
    <x v="2"/>
    <x v="4"/>
    <x v="2"/>
    <x v="0"/>
    <n v="32148"/>
    <n v="9.8000000000000007"/>
    <n v="158801"/>
    <n v="71556"/>
    <n v="294279"/>
    <n v="23829"/>
    <n v="548465"/>
    <n v="69749"/>
    <n v="76703"/>
    <n v="204715"/>
    <n v="4.2"/>
    <n v="34382"/>
    <x v="5"/>
    <x v="1"/>
    <n v="1"/>
    <n v="1"/>
    <n v="0"/>
    <n v="0"/>
    <n v="0"/>
    <n v="0"/>
    <n v="0"/>
    <n v="1"/>
  </r>
  <r>
    <s v="ESPT-0013"/>
    <d v="2025-02-15T00:00:00"/>
    <x v="10"/>
    <x v="7"/>
    <x v="0"/>
    <x v="4"/>
    <x v="1"/>
    <x v="3"/>
    <x v="2"/>
    <x v="1"/>
    <x v="1"/>
    <n v="164026"/>
    <n v="2.6"/>
    <n v="54594"/>
    <n v="11910"/>
    <n v="181709"/>
    <n v="75001"/>
    <n v="323214"/>
    <n v="74238"/>
    <n v="163341"/>
    <n v="256621"/>
    <n v="4.4000000000000004"/>
    <n v="391241"/>
    <x v="2"/>
    <x v="0"/>
    <n v="1"/>
    <n v="0"/>
    <n v="1"/>
    <n v="0"/>
    <n v="0"/>
    <n v="0"/>
    <n v="1"/>
    <n v="1"/>
  </r>
  <r>
    <s v="ESPT-0014"/>
    <d v="2025-12-03T00:00:00"/>
    <x v="1"/>
    <x v="3"/>
    <x v="3"/>
    <x v="0"/>
    <x v="7"/>
    <x v="1"/>
    <x v="1"/>
    <x v="0"/>
    <x v="0"/>
    <n v="100820"/>
    <n v="10"/>
    <n v="54741"/>
    <n v="5075"/>
    <n v="303128"/>
    <n v="76034"/>
    <n v="438978"/>
    <n v="23049"/>
    <n v="189483"/>
    <n v="234691"/>
    <n v="3.8"/>
    <n v="191715"/>
    <x v="8"/>
    <x v="0"/>
    <n v="1"/>
    <n v="1"/>
    <n v="0"/>
    <n v="0"/>
    <n v="0"/>
    <n v="0"/>
    <n v="1"/>
    <n v="1"/>
  </r>
  <r>
    <s v="ESPT-0015"/>
    <d v="2024-06-28T00:00:00"/>
    <x v="9"/>
    <x v="0"/>
    <x v="0"/>
    <x v="2"/>
    <x v="0"/>
    <x v="4"/>
    <x v="3"/>
    <x v="4"/>
    <x v="2"/>
    <n v="87214"/>
    <n v="5.2"/>
    <n v="140111"/>
    <n v="80840"/>
    <n v="114402"/>
    <n v="55996"/>
    <n v="391349"/>
    <n v="85616"/>
    <n v="250884"/>
    <n v="387641"/>
    <n v="4.2"/>
    <n v="312939"/>
    <x v="1"/>
    <x v="1"/>
    <n v="1"/>
    <n v="0"/>
    <n v="0"/>
    <n v="1"/>
    <n v="0"/>
    <n v="0"/>
    <n v="0"/>
    <n v="1"/>
  </r>
  <r>
    <s v="ESPT-0016"/>
    <d v="2024-03-26T00:00:00"/>
    <x v="11"/>
    <x v="1"/>
    <x v="1"/>
    <x v="3"/>
    <x v="3"/>
    <x v="2"/>
    <x v="2"/>
    <x v="1"/>
    <x v="0"/>
    <n v="127780"/>
    <n v="4.5999999999999996"/>
    <n v="135830"/>
    <n v="78925"/>
    <n v="313228"/>
    <n v="39356"/>
    <n v="567339"/>
    <n v="30559"/>
    <n v="212415"/>
    <n v="275542"/>
    <n v="3.8"/>
    <n v="335335"/>
    <x v="9"/>
    <x v="1"/>
    <n v="1"/>
    <n v="1"/>
    <n v="0"/>
    <n v="0"/>
    <n v="0"/>
    <n v="0"/>
    <n v="1"/>
    <n v="1"/>
  </r>
  <r>
    <s v="ESPT-0017"/>
    <d v="2024-10-13T00:00:00"/>
    <x v="12"/>
    <x v="5"/>
    <x v="0"/>
    <x v="4"/>
    <x v="5"/>
    <x v="4"/>
    <x v="2"/>
    <x v="2"/>
    <x v="0"/>
    <n v="98405"/>
    <n v="6.3"/>
    <n v="11926"/>
    <n v="52636"/>
    <n v="47281"/>
    <n v="21429"/>
    <n v="133272"/>
    <n v="149134"/>
    <n v="77861"/>
    <n v="243131"/>
    <n v="3"/>
    <n v="247563"/>
    <x v="10"/>
    <x v="1"/>
    <n v="1"/>
    <n v="1"/>
    <n v="0"/>
    <n v="0"/>
    <n v="0"/>
    <n v="0"/>
    <n v="0"/>
    <n v="0"/>
  </r>
  <r>
    <s v="ESPT-0018"/>
    <d v="2024-11-07T00:00:00"/>
    <x v="13"/>
    <x v="0"/>
    <x v="2"/>
    <x v="4"/>
    <x v="2"/>
    <x v="1"/>
    <x v="4"/>
    <x v="0"/>
    <x v="1"/>
    <n v="8619"/>
    <n v="4.7"/>
    <n v="1369"/>
    <n v="29745"/>
    <n v="115734"/>
    <n v="3863"/>
    <n v="150711"/>
    <n v="190022"/>
    <n v="58650"/>
    <n v="292457"/>
    <n v="4.7"/>
    <n v="43929"/>
    <x v="4"/>
    <x v="1"/>
    <n v="1"/>
    <n v="0"/>
    <n v="1"/>
    <n v="0"/>
    <n v="0"/>
    <n v="0"/>
    <n v="0"/>
    <n v="0"/>
  </r>
  <r>
    <s v="ESPT-0019"/>
    <d v="2025-08-25T00:00:00"/>
    <x v="4"/>
    <x v="1"/>
    <x v="3"/>
    <x v="5"/>
    <x v="0"/>
    <x v="2"/>
    <x v="2"/>
    <x v="5"/>
    <x v="0"/>
    <n v="4500"/>
    <n v="2.7"/>
    <n v="130620"/>
    <n v="11852"/>
    <n v="331702"/>
    <n v="3180"/>
    <n v="477354"/>
    <n v="150918"/>
    <n v="233636"/>
    <n v="439768"/>
    <n v="5"/>
    <n v="266558"/>
    <x v="3"/>
    <x v="0"/>
    <n v="1"/>
    <n v="1"/>
    <n v="0"/>
    <n v="0"/>
    <n v="0"/>
    <n v="0"/>
    <n v="0"/>
    <n v="1"/>
  </r>
  <r>
    <s v="ESPT-0020"/>
    <d v="2024-08-09T00:00:00"/>
    <x v="13"/>
    <x v="7"/>
    <x v="3"/>
    <x v="0"/>
    <x v="4"/>
    <x v="0"/>
    <x v="1"/>
    <x v="0"/>
    <x v="0"/>
    <n v="13912"/>
    <n v="5.2"/>
    <n v="82718"/>
    <n v="74617"/>
    <n v="206793"/>
    <n v="3036"/>
    <n v="367164"/>
    <n v="188861"/>
    <n v="181859"/>
    <n v="399174"/>
    <n v="4.0999999999999996"/>
    <n v="116385"/>
    <x v="3"/>
    <x v="1"/>
    <n v="1"/>
    <n v="1"/>
    <n v="0"/>
    <n v="0"/>
    <n v="0"/>
    <n v="0"/>
    <n v="0"/>
    <n v="0"/>
  </r>
  <r>
    <s v="ESPT-0021"/>
    <d v="2025-02-16T00:00:00"/>
    <x v="12"/>
    <x v="3"/>
    <x v="1"/>
    <x v="1"/>
    <x v="7"/>
    <x v="4"/>
    <x v="3"/>
    <x v="5"/>
    <x v="0"/>
    <n v="51824"/>
    <n v="5.4"/>
    <n v="40197"/>
    <n v="58432"/>
    <n v="144776"/>
    <n v="28896"/>
    <n v="272301"/>
    <n v="137730"/>
    <n v="99466"/>
    <n v="270768"/>
    <n v="4.0999999999999996"/>
    <n v="155671"/>
    <x v="2"/>
    <x v="0"/>
    <n v="1"/>
    <n v="1"/>
    <n v="0"/>
    <n v="0"/>
    <n v="0"/>
    <n v="0"/>
    <n v="0"/>
    <n v="1"/>
  </r>
  <r>
    <s v="ESPT-0022"/>
    <d v="2025-01-18T00:00:00"/>
    <x v="8"/>
    <x v="1"/>
    <x v="2"/>
    <x v="0"/>
    <x v="2"/>
    <x v="4"/>
    <x v="0"/>
    <x v="2"/>
    <x v="0"/>
    <n v="116221"/>
    <n v="3.3"/>
    <n v="170270"/>
    <n v="45024"/>
    <n v="173163"/>
    <n v="53309"/>
    <n v="441766"/>
    <n v="123637"/>
    <n v="237442"/>
    <n v="410944"/>
    <n v="4.8"/>
    <n v="289540"/>
    <x v="0"/>
    <x v="0"/>
    <n v="1"/>
    <n v="1"/>
    <n v="0"/>
    <n v="0"/>
    <n v="0"/>
    <n v="0"/>
    <n v="1"/>
    <n v="1"/>
  </r>
  <r>
    <s v="ESPT-0023"/>
    <d v="2025-05-18T00:00:00"/>
    <x v="8"/>
    <x v="0"/>
    <x v="0"/>
    <x v="0"/>
    <x v="2"/>
    <x v="2"/>
    <x v="4"/>
    <x v="3"/>
    <x v="0"/>
    <n v="45503"/>
    <n v="3.1"/>
    <n v="130849"/>
    <n v="81951"/>
    <n v="195142"/>
    <n v="11030"/>
    <n v="418972"/>
    <n v="46105"/>
    <n v="258459"/>
    <n v="351905"/>
    <n v="3.4"/>
    <n v="154790"/>
    <x v="11"/>
    <x v="0"/>
    <n v="1"/>
    <n v="1"/>
    <n v="0"/>
    <n v="0"/>
    <n v="0"/>
    <n v="0"/>
    <n v="0"/>
    <n v="1"/>
  </r>
  <r>
    <s v="ESPT-0024"/>
    <d v="2024-09-23T00:00:00"/>
    <x v="14"/>
    <x v="5"/>
    <x v="2"/>
    <x v="5"/>
    <x v="5"/>
    <x v="1"/>
    <x v="2"/>
    <x v="3"/>
    <x v="0"/>
    <n v="146120"/>
    <n v="3.3"/>
    <n v="165290"/>
    <n v="10985"/>
    <n v="297180"/>
    <n v="121047"/>
    <n v="594502"/>
    <n v="122088"/>
    <n v="97150"/>
    <n v="263683"/>
    <n v="4.8"/>
    <n v="25882"/>
    <x v="5"/>
    <x v="1"/>
    <n v="1"/>
    <n v="1"/>
    <n v="0"/>
    <n v="0"/>
    <n v="0"/>
    <n v="0"/>
    <n v="1"/>
    <n v="1"/>
  </r>
  <r>
    <s v="ESPT-0025"/>
    <d v="2024-12-06T00:00:00"/>
    <x v="15"/>
    <x v="3"/>
    <x v="1"/>
    <x v="3"/>
    <x v="2"/>
    <x v="4"/>
    <x v="1"/>
    <x v="0"/>
    <x v="2"/>
    <n v="135567"/>
    <n v="4.4000000000000004"/>
    <n v="91801"/>
    <n v="54629"/>
    <n v="308398"/>
    <n v="48216"/>
    <n v="503044"/>
    <n v="28665"/>
    <n v="158985"/>
    <n v="240084"/>
    <n v="4.0999999999999996"/>
    <n v="328282"/>
    <x v="8"/>
    <x v="1"/>
    <n v="1"/>
    <n v="0"/>
    <n v="0"/>
    <n v="1"/>
    <n v="0"/>
    <n v="0"/>
    <n v="1"/>
    <n v="1"/>
  </r>
  <r>
    <s v="ESPT-0026"/>
    <d v="2025-02-14T00:00:00"/>
    <x v="14"/>
    <x v="1"/>
    <x v="2"/>
    <x v="1"/>
    <x v="5"/>
    <x v="3"/>
    <x v="1"/>
    <x v="5"/>
    <x v="0"/>
    <n v="54963"/>
    <n v="3.7"/>
    <n v="34266"/>
    <n v="44700"/>
    <n v="107177"/>
    <n v="42354"/>
    <n v="228497"/>
    <n v="53013"/>
    <n v="67716"/>
    <n v="181064"/>
    <n v="4.0999999999999996"/>
    <n v="9099"/>
    <x v="2"/>
    <x v="0"/>
    <n v="1"/>
    <n v="1"/>
    <n v="0"/>
    <n v="0"/>
    <n v="0"/>
    <n v="0"/>
    <n v="0"/>
    <n v="1"/>
  </r>
  <r>
    <s v="ESPT-0027"/>
    <d v="2024-10-11T00:00:00"/>
    <x v="0"/>
    <x v="3"/>
    <x v="0"/>
    <x v="2"/>
    <x v="2"/>
    <x v="0"/>
    <x v="3"/>
    <x v="4"/>
    <x v="0"/>
    <n v="4500"/>
    <n v="6.1"/>
    <n v="74633"/>
    <n v="53397"/>
    <n v="310994"/>
    <n v="1397"/>
    <n v="440421"/>
    <n v="96374"/>
    <n v="290097"/>
    <n v="431181"/>
    <n v="3.9"/>
    <n v="257344"/>
    <x v="10"/>
    <x v="1"/>
    <n v="1"/>
    <n v="1"/>
    <n v="0"/>
    <n v="0"/>
    <n v="0"/>
    <n v="0"/>
    <n v="0"/>
    <n v="1"/>
  </r>
  <r>
    <s v="ESPT-0028"/>
    <d v="2025-11-10T00:00:00"/>
    <x v="4"/>
    <x v="4"/>
    <x v="1"/>
    <x v="5"/>
    <x v="3"/>
    <x v="3"/>
    <x v="2"/>
    <x v="3"/>
    <x v="0"/>
    <n v="77524"/>
    <n v="8.8000000000000007"/>
    <n v="49521"/>
    <n v="71480"/>
    <n v="128718"/>
    <n v="54111"/>
    <n v="303830"/>
    <n v="204587"/>
    <n v="104766"/>
    <n v="344419"/>
    <n v="4.3"/>
    <n v="30623"/>
    <x v="4"/>
    <x v="0"/>
    <n v="1"/>
    <n v="1"/>
    <n v="0"/>
    <n v="0"/>
    <n v="0"/>
    <n v="0"/>
    <n v="0"/>
    <n v="0"/>
  </r>
  <r>
    <s v="ESPT-0029"/>
    <d v="2025-05-31T00:00:00"/>
    <x v="5"/>
    <x v="5"/>
    <x v="1"/>
    <x v="0"/>
    <x v="1"/>
    <x v="4"/>
    <x v="1"/>
    <x v="1"/>
    <x v="0"/>
    <n v="153933"/>
    <n v="8.8000000000000007"/>
    <n v="77372"/>
    <n v="14574"/>
    <n v="356032"/>
    <n v="52204"/>
    <n v="500182"/>
    <n v="43235"/>
    <n v="147517"/>
    <n v="248797"/>
    <n v="4"/>
    <n v="170541"/>
    <x v="11"/>
    <x v="0"/>
    <n v="1"/>
    <n v="1"/>
    <n v="0"/>
    <n v="0"/>
    <n v="0"/>
    <n v="0"/>
    <n v="1"/>
    <n v="1"/>
  </r>
  <r>
    <s v="ESPT-0030"/>
    <d v="2024-04-21T00:00:00"/>
    <x v="13"/>
    <x v="1"/>
    <x v="0"/>
    <x v="2"/>
    <x v="0"/>
    <x v="2"/>
    <x v="3"/>
    <x v="0"/>
    <x v="0"/>
    <n v="13617"/>
    <n v="7.5"/>
    <n v="74514"/>
    <n v="82678"/>
    <n v="356012"/>
    <n v="4354"/>
    <n v="517558"/>
    <n v="12611"/>
    <n v="71984"/>
    <n v="107086"/>
    <n v="4.3"/>
    <n v="46329"/>
    <x v="7"/>
    <x v="1"/>
    <n v="1"/>
    <n v="1"/>
    <n v="0"/>
    <n v="0"/>
    <n v="0"/>
    <n v="0"/>
    <n v="0"/>
    <n v="1"/>
  </r>
  <r>
    <s v="ESPT-0031"/>
    <d v="2024-11-27T00:00:00"/>
    <x v="6"/>
    <x v="0"/>
    <x v="0"/>
    <x v="0"/>
    <x v="5"/>
    <x v="4"/>
    <x v="2"/>
    <x v="3"/>
    <x v="0"/>
    <n v="74210"/>
    <n v="8.1"/>
    <n v="89001"/>
    <n v="41550"/>
    <n v="349908"/>
    <n v="62650"/>
    <n v="543109"/>
    <n v="159943"/>
    <n v="263457"/>
    <n v="481697"/>
    <n v="4"/>
    <n v="332126"/>
    <x v="4"/>
    <x v="1"/>
    <n v="1"/>
    <n v="1"/>
    <n v="0"/>
    <n v="0"/>
    <n v="0"/>
    <n v="0"/>
    <n v="0"/>
    <n v="1"/>
  </r>
  <r>
    <s v="ESPT-0032"/>
    <d v="2025-03-13T00:00:00"/>
    <x v="13"/>
    <x v="1"/>
    <x v="3"/>
    <x v="3"/>
    <x v="3"/>
    <x v="1"/>
    <x v="3"/>
    <x v="4"/>
    <x v="2"/>
    <n v="101305"/>
    <n v="5"/>
    <n v="17522"/>
    <n v="50462"/>
    <n v="150770"/>
    <n v="52057"/>
    <n v="270811"/>
    <n v="132057"/>
    <n v="53032"/>
    <n v="215057"/>
    <n v="4.4000000000000004"/>
    <n v="161461"/>
    <x v="9"/>
    <x v="0"/>
    <n v="1"/>
    <n v="0"/>
    <n v="0"/>
    <n v="1"/>
    <n v="0"/>
    <n v="0"/>
    <n v="1"/>
    <n v="1"/>
  </r>
  <r>
    <s v="ESPT-0033"/>
    <d v="2025-06-21T00:00:00"/>
    <x v="3"/>
    <x v="4"/>
    <x v="1"/>
    <x v="5"/>
    <x v="0"/>
    <x v="4"/>
    <x v="1"/>
    <x v="5"/>
    <x v="2"/>
    <n v="95679"/>
    <n v="7.7"/>
    <n v="144913"/>
    <n v="25235"/>
    <n v="159143"/>
    <n v="19159"/>
    <n v="348450"/>
    <n v="189869"/>
    <n v="86364"/>
    <n v="292550"/>
    <n v="3.9"/>
    <n v="250880"/>
    <x v="1"/>
    <x v="0"/>
    <n v="1"/>
    <n v="0"/>
    <n v="0"/>
    <n v="1"/>
    <n v="0"/>
    <n v="0"/>
    <n v="0"/>
    <n v="1"/>
  </r>
  <r>
    <s v="ESPT-0034"/>
    <d v="2024-12-06T00:00:00"/>
    <x v="1"/>
    <x v="2"/>
    <x v="3"/>
    <x v="5"/>
    <x v="2"/>
    <x v="0"/>
    <x v="1"/>
    <x v="4"/>
    <x v="3"/>
    <n v="47440"/>
    <n v="5.5"/>
    <n v="22679"/>
    <n v="37095"/>
    <n v="173611"/>
    <n v="18818"/>
    <n v="252203"/>
    <n v="188221"/>
    <n v="207594"/>
    <n v="404227"/>
    <n v="4"/>
    <n v="274209"/>
    <x v="8"/>
    <x v="1"/>
    <n v="1"/>
    <n v="0"/>
    <n v="0"/>
    <n v="0"/>
    <n v="1"/>
    <n v="0"/>
    <n v="0"/>
    <n v="0"/>
  </r>
  <r>
    <s v="ESPT-0035"/>
    <d v="2025-02-21T00:00:00"/>
    <x v="12"/>
    <x v="7"/>
    <x v="1"/>
    <x v="2"/>
    <x v="7"/>
    <x v="0"/>
    <x v="2"/>
    <x v="0"/>
    <x v="0"/>
    <n v="99602"/>
    <n v="7"/>
    <n v="53523"/>
    <n v="46713"/>
    <n v="59949"/>
    <n v="41939"/>
    <n v="202124"/>
    <n v="203883"/>
    <n v="81710"/>
    <n v="345065"/>
    <n v="4.5"/>
    <n v="412998"/>
    <x v="2"/>
    <x v="0"/>
    <n v="1"/>
    <n v="1"/>
    <n v="0"/>
    <n v="0"/>
    <n v="0"/>
    <n v="0"/>
    <n v="0"/>
    <n v="0"/>
  </r>
  <r>
    <s v="ESPT-0036"/>
    <d v="2024-02-27T00:00:00"/>
    <x v="7"/>
    <x v="5"/>
    <x v="1"/>
    <x v="4"/>
    <x v="2"/>
    <x v="3"/>
    <x v="1"/>
    <x v="5"/>
    <x v="0"/>
    <n v="112805"/>
    <n v="7.1"/>
    <n v="138452"/>
    <n v="19742"/>
    <n v="290709"/>
    <n v="77822"/>
    <n v="526725"/>
    <n v="44496"/>
    <n v="70743"/>
    <n v="149055"/>
    <n v="5"/>
    <n v="253013"/>
    <x v="2"/>
    <x v="1"/>
    <n v="1"/>
    <n v="1"/>
    <n v="0"/>
    <n v="0"/>
    <n v="0"/>
    <n v="0"/>
    <n v="1"/>
    <n v="1"/>
  </r>
  <r>
    <s v="ESPT-0037"/>
    <d v="2024-09-21T00:00:00"/>
    <x v="4"/>
    <x v="7"/>
    <x v="1"/>
    <x v="4"/>
    <x v="6"/>
    <x v="3"/>
    <x v="0"/>
    <x v="5"/>
    <x v="0"/>
    <n v="136572"/>
    <n v="6.8"/>
    <n v="135947"/>
    <n v="83242"/>
    <n v="305651"/>
    <n v="86790"/>
    <n v="611630"/>
    <n v="137598"/>
    <n v="116763"/>
    <n v="292910"/>
    <n v="3.3"/>
    <n v="112464"/>
    <x v="5"/>
    <x v="1"/>
    <n v="1"/>
    <n v="1"/>
    <n v="0"/>
    <n v="0"/>
    <n v="0"/>
    <n v="0"/>
    <n v="1"/>
    <n v="1"/>
  </r>
  <r>
    <s v="ESPT-0038"/>
    <d v="2024-05-09T00:00:00"/>
    <x v="3"/>
    <x v="4"/>
    <x v="3"/>
    <x v="2"/>
    <x v="7"/>
    <x v="3"/>
    <x v="2"/>
    <x v="3"/>
    <x v="0"/>
    <n v="101023"/>
    <n v="8.5"/>
    <n v="158128"/>
    <n v="62622"/>
    <n v="234722"/>
    <n v="47480"/>
    <n v="502952"/>
    <n v="141026"/>
    <n v="241342"/>
    <n v="408694"/>
    <n v="4.3"/>
    <n v="320522"/>
    <x v="11"/>
    <x v="1"/>
    <n v="1"/>
    <n v="1"/>
    <n v="0"/>
    <n v="0"/>
    <n v="0"/>
    <n v="0"/>
    <n v="1"/>
    <n v="1"/>
  </r>
  <r>
    <s v="ESPT-0039"/>
    <d v="2024-10-10T00:00:00"/>
    <x v="8"/>
    <x v="6"/>
    <x v="1"/>
    <x v="3"/>
    <x v="7"/>
    <x v="0"/>
    <x v="1"/>
    <x v="0"/>
    <x v="0"/>
    <n v="44278"/>
    <n v="4"/>
    <n v="150875"/>
    <n v="29307"/>
    <n v="235061"/>
    <n v="16911"/>
    <n v="432154"/>
    <n v="150032"/>
    <n v="181507"/>
    <n v="349076"/>
    <n v="3.5"/>
    <n v="119250"/>
    <x v="10"/>
    <x v="1"/>
    <n v="1"/>
    <n v="1"/>
    <n v="0"/>
    <n v="0"/>
    <n v="0"/>
    <n v="0"/>
    <n v="0"/>
    <n v="1"/>
  </r>
  <r>
    <s v="ESPT-0040"/>
    <d v="2024-01-15T00:00:00"/>
    <x v="5"/>
    <x v="7"/>
    <x v="0"/>
    <x v="2"/>
    <x v="5"/>
    <x v="1"/>
    <x v="2"/>
    <x v="1"/>
    <x v="2"/>
    <n v="54615"/>
    <n v="4.7"/>
    <n v="101719"/>
    <n v="59394"/>
    <n v="93097"/>
    <n v="35921"/>
    <n v="290131"/>
    <n v="109972"/>
    <n v="302910"/>
    <n v="448065"/>
    <n v="4.3"/>
    <n v="87163"/>
    <x v="0"/>
    <x v="1"/>
    <n v="1"/>
    <n v="0"/>
    <n v="0"/>
    <n v="1"/>
    <n v="0"/>
    <n v="0"/>
    <n v="0"/>
    <n v="0"/>
  </r>
  <r>
    <s v="ESPT-0041"/>
    <d v="2024-06-06T00:00:00"/>
    <x v="15"/>
    <x v="4"/>
    <x v="2"/>
    <x v="2"/>
    <x v="3"/>
    <x v="4"/>
    <x v="4"/>
    <x v="1"/>
    <x v="0"/>
    <n v="81097"/>
    <n v="3.4"/>
    <n v="122368"/>
    <n v="38812"/>
    <n v="118430"/>
    <n v="30890"/>
    <n v="310500"/>
    <n v="117684"/>
    <n v="172049"/>
    <n v="325712"/>
    <n v="3.9"/>
    <n v="222700"/>
    <x v="1"/>
    <x v="1"/>
    <n v="1"/>
    <n v="1"/>
    <n v="0"/>
    <n v="0"/>
    <n v="0"/>
    <n v="0"/>
    <n v="0"/>
    <n v="0"/>
  </r>
  <r>
    <s v="ESPT-0042"/>
    <d v="2025-10-17T00:00:00"/>
    <x v="16"/>
    <x v="5"/>
    <x v="2"/>
    <x v="3"/>
    <x v="7"/>
    <x v="3"/>
    <x v="2"/>
    <x v="3"/>
    <x v="2"/>
    <n v="114251"/>
    <n v="4.5"/>
    <n v="12516"/>
    <n v="27541"/>
    <n v="49652"/>
    <n v="93917"/>
    <n v="183626"/>
    <n v="13851"/>
    <n v="110888"/>
    <n v="172647"/>
    <n v="4.3"/>
    <n v="273641"/>
    <x v="10"/>
    <x v="0"/>
    <n v="1"/>
    <n v="0"/>
    <n v="0"/>
    <n v="1"/>
    <n v="0"/>
    <n v="0"/>
    <n v="1"/>
    <n v="1"/>
  </r>
  <r>
    <s v="ESPT-0043"/>
    <d v="2025-07-11T00:00:00"/>
    <x v="10"/>
    <x v="7"/>
    <x v="0"/>
    <x v="4"/>
    <x v="5"/>
    <x v="1"/>
    <x v="4"/>
    <x v="5"/>
    <x v="2"/>
    <n v="66621"/>
    <n v="4.2"/>
    <n v="13818"/>
    <n v="36535"/>
    <n v="109557"/>
    <n v="38046"/>
    <n v="197956"/>
    <n v="15575"/>
    <n v="194787"/>
    <n v="242339"/>
    <n v="4.7"/>
    <n v="25689"/>
    <x v="6"/>
    <x v="0"/>
    <n v="1"/>
    <n v="0"/>
    <n v="0"/>
    <n v="1"/>
    <n v="0"/>
    <n v="0"/>
    <n v="0"/>
    <n v="0"/>
  </r>
  <r>
    <s v="ESPT-0044"/>
    <d v="2025-06-29T00:00:00"/>
    <x v="7"/>
    <x v="0"/>
    <x v="3"/>
    <x v="0"/>
    <x v="3"/>
    <x v="3"/>
    <x v="0"/>
    <x v="5"/>
    <x v="0"/>
    <n v="31130"/>
    <n v="4.7"/>
    <n v="15132"/>
    <n v="65286"/>
    <n v="297189"/>
    <n v="26433"/>
    <n v="404040"/>
    <n v="142829"/>
    <n v="51263"/>
    <n v="214167"/>
    <n v="4.2"/>
    <n v="171527"/>
    <x v="1"/>
    <x v="0"/>
    <n v="1"/>
    <n v="1"/>
    <n v="0"/>
    <n v="0"/>
    <n v="0"/>
    <n v="0"/>
    <n v="0"/>
    <n v="1"/>
  </r>
  <r>
    <s v="ESPT-0045"/>
    <d v="2024-11-13T00:00:00"/>
    <x v="4"/>
    <x v="0"/>
    <x v="1"/>
    <x v="5"/>
    <x v="4"/>
    <x v="3"/>
    <x v="0"/>
    <x v="5"/>
    <x v="1"/>
    <n v="60581"/>
    <n v="9.5"/>
    <n v="84287"/>
    <n v="3123"/>
    <n v="97439"/>
    <n v="36509"/>
    <n v="221358"/>
    <n v="162370"/>
    <n v="93063"/>
    <n v="271098"/>
    <n v="4.2"/>
    <n v="112107"/>
    <x v="4"/>
    <x v="1"/>
    <n v="1"/>
    <n v="0"/>
    <n v="1"/>
    <n v="0"/>
    <n v="0"/>
    <n v="0"/>
    <n v="0"/>
    <n v="0"/>
  </r>
  <r>
    <s v="ESPT-0046"/>
    <d v="2024-04-24T00:00:00"/>
    <x v="13"/>
    <x v="7"/>
    <x v="3"/>
    <x v="3"/>
    <x v="3"/>
    <x v="1"/>
    <x v="1"/>
    <x v="0"/>
    <x v="2"/>
    <n v="54355"/>
    <n v="2"/>
    <n v="101629"/>
    <n v="47789"/>
    <n v="308810"/>
    <n v="13183"/>
    <n v="471411"/>
    <n v="138103"/>
    <n v="83978"/>
    <n v="255289"/>
    <n v="4"/>
    <n v="32006"/>
    <x v="7"/>
    <x v="1"/>
    <n v="1"/>
    <n v="0"/>
    <n v="0"/>
    <n v="1"/>
    <n v="0"/>
    <n v="0"/>
    <n v="0"/>
    <n v="1"/>
  </r>
  <r>
    <s v="ESPT-0047"/>
    <d v="2025-02-02T00:00:00"/>
    <x v="12"/>
    <x v="4"/>
    <x v="3"/>
    <x v="4"/>
    <x v="1"/>
    <x v="0"/>
    <x v="0"/>
    <x v="1"/>
    <x v="2"/>
    <n v="84820"/>
    <n v="4.0999999999999996"/>
    <n v="123650"/>
    <n v="8912"/>
    <n v="268203"/>
    <n v="47735"/>
    <n v="448500"/>
    <n v="30940"/>
    <n v="52473"/>
    <n v="122666"/>
    <n v="4"/>
    <n v="78923"/>
    <x v="2"/>
    <x v="0"/>
    <n v="1"/>
    <n v="0"/>
    <n v="0"/>
    <n v="1"/>
    <n v="0"/>
    <n v="0"/>
    <n v="0"/>
    <n v="1"/>
  </r>
  <r>
    <s v="ESPT-0048"/>
    <d v="2024-04-29T00:00:00"/>
    <x v="5"/>
    <x v="6"/>
    <x v="2"/>
    <x v="3"/>
    <x v="3"/>
    <x v="4"/>
    <x v="2"/>
    <x v="2"/>
    <x v="0"/>
    <n v="55086"/>
    <n v="2.6"/>
    <n v="5860"/>
    <n v="83673"/>
    <n v="351211"/>
    <n v="37469"/>
    <n v="478213"/>
    <n v="152156"/>
    <n v="221290"/>
    <n v="434458"/>
    <n v="3.7"/>
    <n v="205861"/>
    <x v="7"/>
    <x v="1"/>
    <n v="1"/>
    <n v="1"/>
    <n v="0"/>
    <n v="0"/>
    <n v="0"/>
    <n v="0"/>
    <n v="0"/>
    <n v="1"/>
  </r>
  <r>
    <s v="ESPT-0049"/>
    <d v="2025-03-19T00:00:00"/>
    <x v="8"/>
    <x v="5"/>
    <x v="0"/>
    <x v="1"/>
    <x v="2"/>
    <x v="0"/>
    <x v="1"/>
    <x v="2"/>
    <x v="0"/>
    <n v="129658"/>
    <n v="7.2"/>
    <n v="148739"/>
    <n v="36461"/>
    <n v="304585"/>
    <n v="82511"/>
    <n v="572296"/>
    <n v="38654"/>
    <n v="57618"/>
    <n v="129684"/>
    <n v="5"/>
    <n v="31867"/>
    <x v="9"/>
    <x v="0"/>
    <n v="1"/>
    <n v="1"/>
    <n v="0"/>
    <n v="0"/>
    <n v="0"/>
    <n v="0"/>
    <n v="1"/>
    <n v="1"/>
  </r>
  <r>
    <s v="ESPT-0050"/>
    <d v="2025-08-31T00:00:00"/>
    <x v="13"/>
    <x v="7"/>
    <x v="1"/>
    <x v="4"/>
    <x v="0"/>
    <x v="1"/>
    <x v="3"/>
    <x v="0"/>
    <x v="0"/>
    <n v="106859"/>
    <n v="7.9"/>
    <n v="26255"/>
    <n v="80821"/>
    <n v="221169"/>
    <n v="23822"/>
    <n v="352067"/>
    <n v="183207"/>
    <n v="277256"/>
    <n v="514877"/>
    <n v="5"/>
    <n v="303105"/>
    <x v="3"/>
    <x v="0"/>
    <n v="1"/>
    <n v="1"/>
    <n v="0"/>
    <n v="0"/>
    <n v="0"/>
    <n v="0"/>
    <n v="1"/>
    <n v="0"/>
  </r>
  <r>
    <s v="ESPT-0051"/>
    <d v="2024-09-12T00:00:00"/>
    <x v="0"/>
    <x v="7"/>
    <x v="0"/>
    <x v="1"/>
    <x v="4"/>
    <x v="1"/>
    <x v="2"/>
    <x v="4"/>
    <x v="1"/>
    <n v="28938"/>
    <n v="9.1999999999999993"/>
    <n v="55753"/>
    <n v="49360"/>
    <n v="160502"/>
    <n v="16122"/>
    <n v="281737"/>
    <n v="71526"/>
    <n v="288043"/>
    <n v="396403"/>
    <n v="4.4000000000000004"/>
    <n v="279985"/>
    <x v="5"/>
    <x v="1"/>
    <n v="1"/>
    <n v="0"/>
    <n v="1"/>
    <n v="0"/>
    <n v="0"/>
    <n v="0"/>
    <n v="0"/>
    <n v="0"/>
  </r>
  <r>
    <s v="ESPT-0052"/>
    <d v="2024-08-14T00:00:00"/>
    <x v="3"/>
    <x v="5"/>
    <x v="2"/>
    <x v="5"/>
    <x v="7"/>
    <x v="2"/>
    <x v="0"/>
    <x v="4"/>
    <x v="0"/>
    <n v="43883"/>
    <n v="9.9"/>
    <n v="109847"/>
    <n v="43398"/>
    <n v="226920"/>
    <n v="20802"/>
    <n v="400967"/>
    <n v="44235"/>
    <n v="196493"/>
    <n v="267852"/>
    <n v="3"/>
    <n v="126156"/>
    <x v="3"/>
    <x v="1"/>
    <n v="1"/>
    <n v="1"/>
    <n v="0"/>
    <n v="0"/>
    <n v="0"/>
    <n v="0"/>
    <n v="0"/>
    <n v="1"/>
  </r>
  <r>
    <s v="ESPT-0053"/>
    <d v="2025-02-09T00:00:00"/>
    <x v="17"/>
    <x v="6"/>
    <x v="1"/>
    <x v="5"/>
    <x v="4"/>
    <x v="4"/>
    <x v="4"/>
    <x v="3"/>
    <x v="1"/>
    <n v="138087"/>
    <n v="5"/>
    <n v="85021"/>
    <n v="7200"/>
    <n v="62042"/>
    <n v="67981"/>
    <n v="222244"/>
    <n v="175543"/>
    <n v="231786"/>
    <n v="448139"/>
    <n v="4.5999999999999996"/>
    <n v="212790"/>
    <x v="2"/>
    <x v="0"/>
    <n v="1"/>
    <n v="0"/>
    <n v="1"/>
    <n v="0"/>
    <n v="0"/>
    <n v="0"/>
    <n v="1"/>
    <n v="0"/>
  </r>
  <r>
    <s v="ESPT-0054"/>
    <d v="2025-03-13T00:00:00"/>
    <x v="15"/>
    <x v="3"/>
    <x v="0"/>
    <x v="0"/>
    <x v="4"/>
    <x v="3"/>
    <x v="0"/>
    <x v="4"/>
    <x v="2"/>
    <n v="180074"/>
    <n v="6.3"/>
    <n v="35187"/>
    <n v="84304"/>
    <n v="121255"/>
    <n v="108000"/>
    <n v="348746"/>
    <n v="63449"/>
    <n v="283902"/>
    <n v="408870"/>
    <n v="3.6"/>
    <n v="80674"/>
    <x v="9"/>
    <x v="0"/>
    <n v="1"/>
    <n v="0"/>
    <n v="0"/>
    <n v="1"/>
    <n v="0"/>
    <n v="0"/>
    <n v="1"/>
    <n v="0"/>
  </r>
  <r>
    <s v="ESPT-0055"/>
    <d v="2025-05-19T00:00:00"/>
    <x v="2"/>
    <x v="6"/>
    <x v="2"/>
    <x v="1"/>
    <x v="7"/>
    <x v="3"/>
    <x v="4"/>
    <x v="1"/>
    <x v="0"/>
    <n v="36715"/>
    <n v="6"/>
    <n v="27746"/>
    <n v="22398"/>
    <n v="39165"/>
    <n v="26984"/>
    <n v="116293"/>
    <n v="95509"/>
    <n v="110556"/>
    <n v="229727"/>
    <n v="4"/>
    <n v="51157"/>
    <x v="11"/>
    <x v="0"/>
    <n v="1"/>
    <n v="1"/>
    <n v="0"/>
    <n v="0"/>
    <n v="0"/>
    <n v="0"/>
    <n v="0"/>
    <n v="0"/>
  </r>
  <r>
    <s v="ESPT-0056"/>
    <d v="2025-11-26T00:00:00"/>
    <x v="13"/>
    <x v="6"/>
    <x v="3"/>
    <x v="0"/>
    <x v="4"/>
    <x v="1"/>
    <x v="4"/>
    <x v="0"/>
    <x v="0"/>
    <n v="27365"/>
    <n v="4.5"/>
    <n v="122492"/>
    <n v="40677"/>
    <n v="227405"/>
    <n v="8157"/>
    <n v="398731"/>
    <n v="61923"/>
    <n v="218524"/>
    <n v="307866"/>
    <n v="4.5999999999999996"/>
    <n v="322107"/>
    <x v="4"/>
    <x v="0"/>
    <n v="1"/>
    <n v="1"/>
    <n v="0"/>
    <n v="0"/>
    <n v="0"/>
    <n v="0"/>
    <n v="0"/>
    <n v="1"/>
  </r>
  <r>
    <s v="ESPT-0057"/>
    <d v="2025-07-16T00:00:00"/>
    <x v="3"/>
    <x v="6"/>
    <x v="0"/>
    <x v="1"/>
    <x v="1"/>
    <x v="4"/>
    <x v="3"/>
    <x v="3"/>
    <x v="0"/>
    <n v="66100"/>
    <n v="4"/>
    <n v="152299"/>
    <n v="10478"/>
    <n v="145193"/>
    <n v="33668"/>
    <n v="341638"/>
    <n v="174757"/>
    <n v="279713"/>
    <n v="490859"/>
    <n v="3.2"/>
    <n v="55284"/>
    <x v="6"/>
    <x v="0"/>
    <n v="1"/>
    <n v="1"/>
    <n v="0"/>
    <n v="0"/>
    <n v="0"/>
    <n v="0"/>
    <n v="0"/>
    <n v="0"/>
  </r>
  <r>
    <s v="ESPT-0058"/>
    <d v="2025-10-26T00:00:00"/>
    <x v="0"/>
    <x v="4"/>
    <x v="2"/>
    <x v="2"/>
    <x v="4"/>
    <x v="2"/>
    <x v="2"/>
    <x v="1"/>
    <x v="1"/>
    <n v="49793"/>
    <n v="5.5"/>
    <n v="107187"/>
    <n v="23527"/>
    <n v="147580"/>
    <n v="16017"/>
    <n v="294311"/>
    <n v="192479"/>
    <n v="154711"/>
    <n v="401844"/>
    <n v="4.8"/>
    <n v="288631"/>
    <x v="10"/>
    <x v="0"/>
    <n v="1"/>
    <n v="0"/>
    <n v="1"/>
    <n v="0"/>
    <n v="0"/>
    <n v="0"/>
    <n v="0"/>
    <n v="0"/>
  </r>
  <r>
    <s v="ESPT-0059"/>
    <d v="2025-05-12T00:00:00"/>
    <x v="6"/>
    <x v="4"/>
    <x v="2"/>
    <x v="4"/>
    <x v="0"/>
    <x v="2"/>
    <x v="2"/>
    <x v="2"/>
    <x v="0"/>
    <n v="114115"/>
    <n v="4.7"/>
    <n v="110559"/>
    <n v="6189"/>
    <n v="320625"/>
    <n v="38392"/>
    <n v="475765"/>
    <n v="182791"/>
    <n v="42870"/>
    <n v="246877"/>
    <n v="4.3"/>
    <n v="23626"/>
    <x v="11"/>
    <x v="0"/>
    <n v="1"/>
    <n v="1"/>
    <n v="0"/>
    <n v="0"/>
    <n v="0"/>
    <n v="0"/>
    <n v="1"/>
    <n v="1"/>
  </r>
  <r>
    <s v="ESPT-0060"/>
    <d v="2025-04-02T00:00:00"/>
    <x v="5"/>
    <x v="5"/>
    <x v="3"/>
    <x v="3"/>
    <x v="0"/>
    <x v="2"/>
    <x v="2"/>
    <x v="4"/>
    <x v="0"/>
    <n v="14015"/>
    <n v="3.5"/>
    <n v="42790"/>
    <n v="31929"/>
    <n v="130244"/>
    <n v="7822"/>
    <n v="212785"/>
    <n v="93830"/>
    <n v="231133"/>
    <n v="366384"/>
    <n v="4.5"/>
    <n v="387081"/>
    <x v="7"/>
    <x v="0"/>
    <n v="1"/>
    <n v="1"/>
    <n v="0"/>
    <n v="0"/>
    <n v="0"/>
    <n v="0"/>
    <n v="0"/>
    <n v="0"/>
  </r>
  <r>
    <s v="ESPT-0061"/>
    <d v="2024-02-25T00:00:00"/>
    <x v="8"/>
    <x v="1"/>
    <x v="3"/>
    <x v="1"/>
    <x v="6"/>
    <x v="3"/>
    <x v="2"/>
    <x v="0"/>
    <x v="1"/>
    <n v="14979"/>
    <n v="6"/>
    <n v="16860"/>
    <n v="54776"/>
    <n v="162048"/>
    <n v="6471"/>
    <n v="240155"/>
    <n v="164486"/>
    <n v="134299"/>
    <n v="309819"/>
    <n v="4.0999999999999996"/>
    <n v="330009"/>
    <x v="2"/>
    <x v="1"/>
    <n v="1"/>
    <n v="0"/>
    <n v="1"/>
    <n v="0"/>
    <n v="0"/>
    <n v="0"/>
    <n v="0"/>
    <n v="0"/>
  </r>
  <r>
    <s v="ESPT-0062"/>
    <d v="2024-09-15T00:00:00"/>
    <x v="5"/>
    <x v="1"/>
    <x v="1"/>
    <x v="1"/>
    <x v="0"/>
    <x v="0"/>
    <x v="1"/>
    <x v="5"/>
    <x v="0"/>
    <n v="27988"/>
    <n v="2.7"/>
    <n v="34643"/>
    <n v="58692"/>
    <n v="188670"/>
    <n v="5709"/>
    <n v="287714"/>
    <n v="128860"/>
    <n v="253539"/>
    <n v="411026"/>
    <n v="4.5999999999999996"/>
    <n v="277111"/>
    <x v="5"/>
    <x v="1"/>
    <n v="1"/>
    <n v="1"/>
    <n v="0"/>
    <n v="0"/>
    <n v="0"/>
    <n v="0"/>
    <n v="0"/>
    <n v="0"/>
  </r>
  <r>
    <s v="ESPT-0063"/>
    <d v="2024-12-03T00:00:00"/>
    <x v="15"/>
    <x v="6"/>
    <x v="1"/>
    <x v="0"/>
    <x v="2"/>
    <x v="0"/>
    <x v="4"/>
    <x v="2"/>
    <x v="3"/>
    <n v="124824"/>
    <n v="6.7"/>
    <n v="157537"/>
    <n v="54387"/>
    <n v="350521"/>
    <n v="56971"/>
    <n v="619416"/>
    <n v="113339"/>
    <n v="117090"/>
    <n v="238820"/>
    <n v="4.2"/>
    <n v="222124"/>
    <x v="8"/>
    <x v="1"/>
    <n v="1"/>
    <n v="0"/>
    <n v="0"/>
    <n v="0"/>
    <n v="1"/>
    <n v="0"/>
    <n v="1"/>
    <n v="1"/>
  </r>
  <r>
    <s v="ESPT-0064"/>
    <d v="2025-11-29T00:00:00"/>
    <x v="1"/>
    <x v="0"/>
    <x v="0"/>
    <x v="4"/>
    <x v="3"/>
    <x v="4"/>
    <x v="3"/>
    <x v="3"/>
    <x v="1"/>
    <n v="38310"/>
    <n v="9"/>
    <n v="184897"/>
    <n v="62698"/>
    <n v="275878"/>
    <n v="8860"/>
    <n v="532333"/>
    <n v="193943"/>
    <n v="62313"/>
    <n v="297371"/>
    <n v="4.5999999999999996"/>
    <n v="306850"/>
    <x v="4"/>
    <x v="0"/>
    <n v="1"/>
    <n v="0"/>
    <n v="1"/>
    <n v="0"/>
    <n v="0"/>
    <n v="0"/>
    <n v="0"/>
    <n v="1"/>
  </r>
  <r>
    <s v="ESPT-0065"/>
    <d v="2025-07-04T00:00:00"/>
    <x v="15"/>
    <x v="3"/>
    <x v="3"/>
    <x v="0"/>
    <x v="0"/>
    <x v="1"/>
    <x v="4"/>
    <x v="2"/>
    <x v="0"/>
    <n v="40197"/>
    <n v="7.7"/>
    <n v="106650"/>
    <n v="55260"/>
    <n v="286994"/>
    <n v="24060"/>
    <n v="472964"/>
    <n v="19709"/>
    <n v="143669"/>
    <n v="177669"/>
    <n v="4.0999999999999996"/>
    <n v="295370"/>
    <x v="6"/>
    <x v="0"/>
    <n v="1"/>
    <n v="1"/>
    <n v="0"/>
    <n v="0"/>
    <n v="0"/>
    <n v="0"/>
    <n v="0"/>
    <n v="1"/>
  </r>
  <r>
    <s v="ESPT-0066"/>
    <d v="2024-01-14T00:00:00"/>
    <x v="13"/>
    <x v="5"/>
    <x v="3"/>
    <x v="3"/>
    <x v="1"/>
    <x v="1"/>
    <x v="0"/>
    <x v="0"/>
    <x v="1"/>
    <n v="121313"/>
    <n v="3.2"/>
    <n v="155693"/>
    <n v="42185"/>
    <n v="135213"/>
    <n v="79222"/>
    <n v="412313"/>
    <n v="148475"/>
    <n v="199201"/>
    <n v="362451"/>
    <n v="4.0999999999999996"/>
    <n v="141926"/>
    <x v="0"/>
    <x v="1"/>
    <n v="1"/>
    <n v="0"/>
    <n v="1"/>
    <n v="0"/>
    <n v="0"/>
    <n v="0"/>
    <n v="1"/>
    <n v="1"/>
  </r>
  <r>
    <s v="ESPT-0067"/>
    <d v="2024-11-30T00:00:00"/>
    <x v="1"/>
    <x v="2"/>
    <x v="1"/>
    <x v="1"/>
    <x v="6"/>
    <x v="0"/>
    <x v="1"/>
    <x v="2"/>
    <x v="4"/>
    <n v="46021"/>
    <n v="5.8"/>
    <n v="5592"/>
    <n v="5989"/>
    <n v="59021"/>
    <n v="28615"/>
    <n v="99217"/>
    <n v="98564"/>
    <n v="306198"/>
    <n v="426983"/>
    <n v="4.5"/>
    <n v="91556"/>
    <x v="4"/>
    <x v="1"/>
    <n v="1"/>
    <n v="0"/>
    <n v="0"/>
    <n v="0"/>
    <n v="0"/>
    <n v="1"/>
    <n v="0"/>
    <n v="0"/>
  </r>
  <r>
    <s v="ESPT-0068"/>
    <d v="2025-07-06T00:00:00"/>
    <x v="11"/>
    <x v="3"/>
    <x v="0"/>
    <x v="4"/>
    <x v="0"/>
    <x v="1"/>
    <x v="4"/>
    <x v="2"/>
    <x v="3"/>
    <n v="27412"/>
    <n v="8.8000000000000007"/>
    <n v="22924"/>
    <n v="3849"/>
    <n v="124099"/>
    <n v="22352"/>
    <n v="173224"/>
    <n v="163654"/>
    <n v="42625"/>
    <n v="216651"/>
    <n v="4.5999999999999996"/>
    <n v="327747"/>
    <x v="6"/>
    <x v="0"/>
    <n v="1"/>
    <n v="0"/>
    <n v="0"/>
    <n v="0"/>
    <n v="1"/>
    <n v="0"/>
    <n v="0"/>
    <n v="0"/>
  </r>
  <r>
    <s v="ESPT-0069"/>
    <d v="2024-03-09T00:00:00"/>
    <x v="2"/>
    <x v="5"/>
    <x v="3"/>
    <x v="0"/>
    <x v="7"/>
    <x v="1"/>
    <x v="1"/>
    <x v="2"/>
    <x v="0"/>
    <n v="110189"/>
    <n v="3.1"/>
    <n v="167380"/>
    <n v="49247"/>
    <n v="158227"/>
    <n v="68572"/>
    <n v="443426"/>
    <n v="35446"/>
    <n v="234248"/>
    <n v="297291"/>
    <n v="4.5"/>
    <n v="48366"/>
    <x v="9"/>
    <x v="1"/>
    <n v="1"/>
    <n v="1"/>
    <n v="0"/>
    <n v="0"/>
    <n v="0"/>
    <n v="0"/>
    <n v="1"/>
    <n v="1"/>
  </r>
  <r>
    <s v="ESPT-0070"/>
    <d v="2025-12-25T00:00:00"/>
    <x v="17"/>
    <x v="3"/>
    <x v="0"/>
    <x v="5"/>
    <x v="0"/>
    <x v="1"/>
    <x v="4"/>
    <x v="4"/>
    <x v="2"/>
    <n v="77632"/>
    <n v="5"/>
    <n v="176616"/>
    <n v="78065"/>
    <n v="215739"/>
    <n v="46334"/>
    <n v="516754"/>
    <n v="47100"/>
    <n v="91918"/>
    <n v="174668"/>
    <n v="4.0999999999999996"/>
    <n v="40417"/>
    <x v="8"/>
    <x v="0"/>
    <n v="1"/>
    <n v="0"/>
    <n v="0"/>
    <n v="1"/>
    <n v="0"/>
    <n v="0"/>
    <n v="0"/>
    <n v="1"/>
  </r>
  <r>
    <s v="ESPT-0071"/>
    <d v="2024-09-16T00:00:00"/>
    <x v="13"/>
    <x v="6"/>
    <x v="2"/>
    <x v="0"/>
    <x v="3"/>
    <x v="0"/>
    <x v="2"/>
    <x v="1"/>
    <x v="1"/>
    <n v="50046"/>
    <n v="2.2999999999999998"/>
    <n v="144078"/>
    <n v="5932"/>
    <n v="321575"/>
    <n v="26153"/>
    <n v="497738"/>
    <n v="72606"/>
    <n v="101806"/>
    <n v="206702"/>
    <n v="4.4000000000000004"/>
    <n v="192324"/>
    <x v="5"/>
    <x v="1"/>
    <n v="1"/>
    <n v="0"/>
    <n v="1"/>
    <n v="0"/>
    <n v="0"/>
    <n v="0"/>
    <n v="0"/>
    <n v="1"/>
  </r>
  <r>
    <s v="ESPT-0072"/>
    <d v="2024-08-30T00:00:00"/>
    <x v="4"/>
    <x v="0"/>
    <x v="2"/>
    <x v="0"/>
    <x v="7"/>
    <x v="1"/>
    <x v="0"/>
    <x v="2"/>
    <x v="0"/>
    <n v="105452"/>
    <n v="3.9"/>
    <n v="122262"/>
    <n v="49387"/>
    <n v="356806"/>
    <n v="54483"/>
    <n v="582938"/>
    <n v="52945"/>
    <n v="229227"/>
    <n v="299557"/>
    <n v="5"/>
    <n v="259404"/>
    <x v="3"/>
    <x v="1"/>
    <n v="1"/>
    <n v="1"/>
    <n v="0"/>
    <n v="0"/>
    <n v="0"/>
    <n v="0"/>
    <n v="1"/>
    <n v="1"/>
  </r>
  <r>
    <s v="ESPT-0073"/>
    <d v="2024-07-03T00:00:00"/>
    <x v="11"/>
    <x v="0"/>
    <x v="0"/>
    <x v="1"/>
    <x v="6"/>
    <x v="3"/>
    <x v="0"/>
    <x v="4"/>
    <x v="0"/>
    <n v="36909"/>
    <n v="6"/>
    <n v="115310"/>
    <n v="74985"/>
    <n v="99006"/>
    <n v="30810"/>
    <n v="320111"/>
    <n v="104527"/>
    <n v="100719"/>
    <n v="262829"/>
    <n v="3.6"/>
    <n v="299807"/>
    <x v="6"/>
    <x v="1"/>
    <n v="1"/>
    <n v="1"/>
    <n v="0"/>
    <n v="0"/>
    <n v="0"/>
    <n v="0"/>
    <n v="0"/>
    <n v="1"/>
  </r>
  <r>
    <s v="ESPT-0074"/>
    <d v="2025-03-31T00:00:00"/>
    <x v="10"/>
    <x v="0"/>
    <x v="0"/>
    <x v="0"/>
    <x v="3"/>
    <x v="3"/>
    <x v="4"/>
    <x v="4"/>
    <x v="0"/>
    <n v="107259"/>
    <n v="2.5"/>
    <n v="36551"/>
    <n v="50674"/>
    <n v="115499"/>
    <n v="46649"/>
    <n v="249373"/>
    <n v="136157"/>
    <n v="72325"/>
    <n v="252243"/>
    <n v="3.3"/>
    <n v="388158"/>
    <x v="9"/>
    <x v="0"/>
    <n v="1"/>
    <n v="1"/>
    <n v="0"/>
    <n v="0"/>
    <n v="0"/>
    <n v="0"/>
    <n v="1"/>
    <n v="0"/>
  </r>
  <r>
    <s v="ESPT-0075"/>
    <d v="2025-05-09T00:00:00"/>
    <x v="7"/>
    <x v="6"/>
    <x v="2"/>
    <x v="0"/>
    <x v="5"/>
    <x v="0"/>
    <x v="1"/>
    <x v="3"/>
    <x v="2"/>
    <n v="83334"/>
    <n v="2.1"/>
    <n v="114144"/>
    <n v="4850"/>
    <n v="304028"/>
    <n v="67196"/>
    <n v="490218"/>
    <n v="13600"/>
    <n v="76705"/>
    <n v="124754"/>
    <n v="4.2"/>
    <n v="190920"/>
    <x v="11"/>
    <x v="0"/>
    <n v="1"/>
    <n v="0"/>
    <n v="0"/>
    <n v="1"/>
    <n v="0"/>
    <n v="0"/>
    <n v="0"/>
    <n v="1"/>
  </r>
  <r>
    <s v="ESPT-0076"/>
    <d v="2024-09-21T00:00:00"/>
    <x v="8"/>
    <x v="0"/>
    <x v="3"/>
    <x v="5"/>
    <x v="3"/>
    <x v="2"/>
    <x v="2"/>
    <x v="3"/>
    <x v="0"/>
    <n v="24221"/>
    <n v="9"/>
    <n v="122899"/>
    <n v="65889"/>
    <n v="77222"/>
    <n v="16436"/>
    <n v="282446"/>
    <n v="137565"/>
    <n v="271105"/>
    <n v="445198"/>
    <n v="4"/>
    <n v="256853"/>
    <x v="5"/>
    <x v="1"/>
    <n v="1"/>
    <n v="1"/>
    <n v="0"/>
    <n v="0"/>
    <n v="0"/>
    <n v="0"/>
    <n v="0"/>
    <n v="0"/>
  </r>
  <r>
    <s v="ESPT-0077"/>
    <d v="2024-09-15T00:00:00"/>
    <x v="14"/>
    <x v="7"/>
    <x v="3"/>
    <x v="0"/>
    <x v="5"/>
    <x v="1"/>
    <x v="0"/>
    <x v="4"/>
    <x v="2"/>
    <n v="60423"/>
    <n v="6.8"/>
    <n v="175848"/>
    <n v="19046"/>
    <n v="191937"/>
    <n v="36515"/>
    <n v="423346"/>
    <n v="104391"/>
    <n v="49713"/>
    <n v="208436"/>
    <n v="3.5"/>
    <n v="16869"/>
    <x v="5"/>
    <x v="1"/>
    <n v="1"/>
    <n v="0"/>
    <n v="0"/>
    <n v="1"/>
    <n v="0"/>
    <n v="0"/>
    <n v="0"/>
    <n v="1"/>
  </r>
  <r>
    <s v="ESPT-0078"/>
    <d v="2024-07-07T00:00:00"/>
    <x v="15"/>
    <x v="4"/>
    <x v="1"/>
    <x v="2"/>
    <x v="2"/>
    <x v="4"/>
    <x v="2"/>
    <x v="0"/>
    <x v="0"/>
    <n v="123643"/>
    <n v="5.7"/>
    <n v="113673"/>
    <n v="57755"/>
    <n v="139512"/>
    <n v="42690"/>
    <n v="353630"/>
    <n v="96938"/>
    <n v="142863"/>
    <n v="255433"/>
    <n v="4.0999999999999996"/>
    <n v="103342"/>
    <x v="6"/>
    <x v="1"/>
    <n v="1"/>
    <n v="1"/>
    <n v="0"/>
    <n v="0"/>
    <n v="0"/>
    <n v="0"/>
    <n v="1"/>
    <n v="1"/>
  </r>
  <r>
    <s v="ESPT-0079"/>
    <d v="2024-06-22T00:00:00"/>
    <x v="11"/>
    <x v="0"/>
    <x v="1"/>
    <x v="5"/>
    <x v="2"/>
    <x v="4"/>
    <x v="1"/>
    <x v="1"/>
    <x v="0"/>
    <n v="143002"/>
    <n v="2.5"/>
    <n v="63820"/>
    <n v="83122"/>
    <n v="48650"/>
    <n v="71091"/>
    <n v="266683"/>
    <n v="157677"/>
    <n v="243554"/>
    <n v="458105"/>
    <n v="4.5"/>
    <n v="19751"/>
    <x v="1"/>
    <x v="1"/>
    <n v="1"/>
    <n v="1"/>
    <n v="0"/>
    <n v="0"/>
    <n v="0"/>
    <n v="0"/>
    <n v="1"/>
    <n v="0"/>
  </r>
  <r>
    <s v="ESPT-0080"/>
    <d v="2025-12-13T00:00:00"/>
    <x v="3"/>
    <x v="4"/>
    <x v="2"/>
    <x v="1"/>
    <x v="5"/>
    <x v="2"/>
    <x v="3"/>
    <x v="4"/>
    <x v="0"/>
    <n v="118328"/>
    <n v="2.6"/>
    <n v="62226"/>
    <n v="14195"/>
    <n v="70323"/>
    <n v="94165"/>
    <n v="240909"/>
    <n v="183172"/>
    <n v="301144"/>
    <n v="518571"/>
    <n v="4.0999999999999996"/>
    <n v="311532"/>
    <x v="8"/>
    <x v="0"/>
    <n v="1"/>
    <n v="1"/>
    <n v="0"/>
    <n v="0"/>
    <n v="0"/>
    <n v="0"/>
    <n v="1"/>
    <n v="0"/>
  </r>
  <r>
    <s v="ESPT-0081"/>
    <d v="2025-09-12T00:00:00"/>
    <x v="6"/>
    <x v="7"/>
    <x v="1"/>
    <x v="0"/>
    <x v="5"/>
    <x v="1"/>
    <x v="3"/>
    <x v="4"/>
    <x v="3"/>
    <n v="96314"/>
    <n v="4.5999999999999996"/>
    <n v="48552"/>
    <n v="32116"/>
    <n v="232167"/>
    <n v="21495"/>
    <n v="334330"/>
    <n v="69926"/>
    <n v="61007"/>
    <n v="152274"/>
    <n v="4.0999999999999996"/>
    <n v="257531"/>
    <x v="5"/>
    <x v="0"/>
    <n v="1"/>
    <n v="0"/>
    <n v="0"/>
    <n v="0"/>
    <n v="1"/>
    <n v="0"/>
    <n v="0"/>
    <n v="1"/>
  </r>
  <r>
    <s v="ESPT-0082"/>
    <d v="2024-09-09T00:00:00"/>
    <x v="16"/>
    <x v="6"/>
    <x v="0"/>
    <x v="2"/>
    <x v="6"/>
    <x v="3"/>
    <x v="2"/>
    <x v="2"/>
    <x v="0"/>
    <n v="72690"/>
    <n v="6.6"/>
    <n v="74711"/>
    <n v="30112"/>
    <n v="182059"/>
    <n v="20464"/>
    <n v="307346"/>
    <n v="80684"/>
    <n v="119435"/>
    <n v="248813"/>
    <n v="3.9"/>
    <n v="309727"/>
    <x v="5"/>
    <x v="1"/>
    <n v="1"/>
    <n v="1"/>
    <n v="0"/>
    <n v="0"/>
    <n v="0"/>
    <n v="0"/>
    <n v="0"/>
    <n v="1"/>
  </r>
  <r>
    <s v="ESPT-0083"/>
    <d v="2025-08-17T00:00:00"/>
    <x v="14"/>
    <x v="0"/>
    <x v="0"/>
    <x v="3"/>
    <x v="0"/>
    <x v="2"/>
    <x v="1"/>
    <x v="2"/>
    <x v="0"/>
    <n v="48624"/>
    <n v="3.9"/>
    <n v="11627"/>
    <n v="6679"/>
    <n v="91956"/>
    <n v="16275"/>
    <n v="126537"/>
    <n v="120098"/>
    <n v="115441"/>
    <n v="267609"/>
    <n v="3.9"/>
    <n v="270719"/>
    <x v="3"/>
    <x v="0"/>
    <n v="1"/>
    <n v="1"/>
    <n v="0"/>
    <n v="0"/>
    <n v="0"/>
    <n v="0"/>
    <n v="0"/>
    <n v="0"/>
  </r>
  <r>
    <s v="ESPT-0084"/>
    <d v="2025-11-12T00:00:00"/>
    <x v="4"/>
    <x v="4"/>
    <x v="1"/>
    <x v="1"/>
    <x v="3"/>
    <x v="1"/>
    <x v="1"/>
    <x v="5"/>
    <x v="2"/>
    <n v="107647"/>
    <n v="8.1999999999999993"/>
    <n v="114473"/>
    <n v="9096"/>
    <n v="170280"/>
    <n v="57336"/>
    <n v="351185"/>
    <n v="178244"/>
    <n v="214231"/>
    <n v="425887"/>
    <n v="4"/>
    <n v="31408"/>
    <x v="4"/>
    <x v="0"/>
    <n v="1"/>
    <n v="0"/>
    <n v="0"/>
    <n v="1"/>
    <n v="0"/>
    <n v="0"/>
    <n v="1"/>
    <n v="0"/>
  </r>
  <r>
    <s v="ESPT-0085"/>
    <d v="2025-04-27T00:00:00"/>
    <x v="5"/>
    <x v="6"/>
    <x v="3"/>
    <x v="5"/>
    <x v="1"/>
    <x v="3"/>
    <x v="3"/>
    <x v="3"/>
    <x v="0"/>
    <n v="103956"/>
    <n v="9.1999999999999993"/>
    <n v="65366"/>
    <n v="79543"/>
    <n v="255689"/>
    <n v="25443"/>
    <n v="426041"/>
    <n v="68048"/>
    <n v="142670"/>
    <n v="248201"/>
    <n v="3.7"/>
    <n v="273192"/>
    <x v="7"/>
    <x v="0"/>
    <n v="1"/>
    <n v="1"/>
    <n v="0"/>
    <n v="0"/>
    <n v="0"/>
    <n v="0"/>
    <n v="1"/>
    <n v="1"/>
  </r>
  <r>
    <s v="ESPT-0086"/>
    <d v="2024-12-17T00:00:00"/>
    <x v="6"/>
    <x v="0"/>
    <x v="2"/>
    <x v="5"/>
    <x v="7"/>
    <x v="2"/>
    <x v="3"/>
    <x v="2"/>
    <x v="0"/>
    <n v="9826"/>
    <n v="2.2999999999999998"/>
    <n v="166166"/>
    <n v="49652"/>
    <n v="302984"/>
    <n v="6454"/>
    <n v="525256"/>
    <n v="200748"/>
    <n v="303363"/>
    <n v="529100"/>
    <n v="4.5999999999999996"/>
    <n v="234034"/>
    <x v="8"/>
    <x v="1"/>
    <n v="1"/>
    <n v="1"/>
    <n v="0"/>
    <n v="0"/>
    <n v="0"/>
    <n v="0"/>
    <n v="0"/>
    <n v="0"/>
  </r>
  <r>
    <s v="ESPT-0087"/>
    <d v="2024-11-12T00:00:00"/>
    <x v="8"/>
    <x v="4"/>
    <x v="3"/>
    <x v="3"/>
    <x v="0"/>
    <x v="4"/>
    <x v="0"/>
    <x v="3"/>
    <x v="0"/>
    <n v="103935"/>
    <n v="2.1"/>
    <n v="16776"/>
    <n v="35407"/>
    <n v="101660"/>
    <n v="43002"/>
    <n v="196845"/>
    <n v="176497"/>
    <n v="184764"/>
    <n v="413893"/>
    <n v="3.8"/>
    <n v="187998"/>
    <x v="4"/>
    <x v="1"/>
    <n v="1"/>
    <n v="1"/>
    <n v="0"/>
    <n v="0"/>
    <n v="0"/>
    <n v="0"/>
    <n v="1"/>
    <n v="0"/>
  </r>
  <r>
    <s v="ESPT-0088"/>
    <d v="2025-04-16T00:00:00"/>
    <x v="8"/>
    <x v="0"/>
    <x v="1"/>
    <x v="4"/>
    <x v="1"/>
    <x v="0"/>
    <x v="0"/>
    <x v="1"/>
    <x v="4"/>
    <n v="100945"/>
    <n v="9.8000000000000007"/>
    <n v="101633"/>
    <n v="51469"/>
    <n v="271146"/>
    <n v="24410"/>
    <n v="448658"/>
    <n v="84853"/>
    <n v="96093"/>
    <n v="210471"/>
    <n v="4"/>
    <n v="311090"/>
    <x v="7"/>
    <x v="0"/>
    <n v="1"/>
    <n v="0"/>
    <n v="0"/>
    <n v="0"/>
    <n v="0"/>
    <n v="1"/>
    <n v="1"/>
    <n v="1"/>
  </r>
  <r>
    <s v="ESPT-0089"/>
    <d v="2024-07-04T00:00:00"/>
    <x v="3"/>
    <x v="7"/>
    <x v="0"/>
    <x v="2"/>
    <x v="2"/>
    <x v="0"/>
    <x v="3"/>
    <x v="2"/>
    <x v="0"/>
    <n v="59673"/>
    <n v="9.4"/>
    <n v="55582"/>
    <n v="29861"/>
    <n v="79526"/>
    <n v="49374"/>
    <n v="214343"/>
    <n v="104135"/>
    <n v="181396"/>
    <n v="341457"/>
    <n v="4.0999999999999996"/>
    <n v="388772"/>
    <x v="6"/>
    <x v="1"/>
    <n v="1"/>
    <n v="1"/>
    <n v="0"/>
    <n v="0"/>
    <n v="0"/>
    <n v="0"/>
    <n v="0"/>
    <n v="0"/>
  </r>
  <r>
    <s v="ESPT-0090"/>
    <d v="2024-01-12T00:00:00"/>
    <x v="15"/>
    <x v="1"/>
    <x v="1"/>
    <x v="3"/>
    <x v="3"/>
    <x v="3"/>
    <x v="3"/>
    <x v="3"/>
    <x v="2"/>
    <n v="118205"/>
    <n v="2.4"/>
    <n v="32631"/>
    <n v="74785"/>
    <n v="322227"/>
    <n v="78287"/>
    <n v="507930"/>
    <n v="224077"/>
    <n v="133199"/>
    <n v="388268"/>
    <n v="4.5999999999999996"/>
    <n v="106071"/>
    <x v="0"/>
    <x v="1"/>
    <n v="1"/>
    <n v="0"/>
    <n v="0"/>
    <n v="1"/>
    <n v="0"/>
    <n v="0"/>
    <n v="1"/>
    <n v="1"/>
  </r>
  <r>
    <s v="ESPT-0091"/>
    <d v="2025-04-17T00:00:00"/>
    <x v="9"/>
    <x v="2"/>
    <x v="1"/>
    <x v="1"/>
    <x v="1"/>
    <x v="0"/>
    <x v="1"/>
    <x v="2"/>
    <x v="3"/>
    <n v="80493"/>
    <n v="5.6"/>
    <n v="175217"/>
    <n v="46635"/>
    <n v="110630"/>
    <n v="48785"/>
    <n v="381267"/>
    <n v="196178"/>
    <n v="145546"/>
    <n v="401079"/>
    <n v="4.2"/>
    <n v="339517"/>
    <x v="7"/>
    <x v="0"/>
    <n v="1"/>
    <n v="0"/>
    <n v="0"/>
    <n v="0"/>
    <n v="1"/>
    <n v="0"/>
    <n v="0"/>
    <n v="0"/>
  </r>
  <r>
    <s v="ESPT-0092"/>
    <d v="2024-09-01T00:00:00"/>
    <x v="15"/>
    <x v="1"/>
    <x v="2"/>
    <x v="3"/>
    <x v="6"/>
    <x v="3"/>
    <x v="0"/>
    <x v="5"/>
    <x v="3"/>
    <n v="94588"/>
    <n v="9.3000000000000007"/>
    <n v="158096"/>
    <n v="78408"/>
    <n v="247903"/>
    <n v="42326"/>
    <n v="526733"/>
    <n v="171090"/>
    <n v="76019"/>
    <n v="266998"/>
    <n v="3.8"/>
    <n v="234798"/>
    <x v="5"/>
    <x v="1"/>
    <n v="1"/>
    <n v="0"/>
    <n v="0"/>
    <n v="0"/>
    <n v="1"/>
    <n v="0"/>
    <n v="0"/>
    <n v="1"/>
  </r>
  <r>
    <s v="ESPT-0093"/>
    <d v="2024-05-26T00:00:00"/>
    <x v="15"/>
    <x v="3"/>
    <x v="2"/>
    <x v="3"/>
    <x v="7"/>
    <x v="0"/>
    <x v="0"/>
    <x v="5"/>
    <x v="2"/>
    <n v="109187"/>
    <n v="3.2"/>
    <n v="132883"/>
    <n v="84508"/>
    <n v="184890"/>
    <n v="63136"/>
    <n v="465417"/>
    <n v="221186"/>
    <n v="63937"/>
    <n v="346301"/>
    <n v="3.9"/>
    <n v="138883"/>
    <x v="11"/>
    <x v="1"/>
    <n v="1"/>
    <n v="0"/>
    <n v="0"/>
    <n v="1"/>
    <n v="0"/>
    <n v="0"/>
    <n v="1"/>
    <n v="1"/>
  </r>
  <r>
    <s v="ESPT-0094"/>
    <d v="2024-10-25T00:00:00"/>
    <x v="9"/>
    <x v="7"/>
    <x v="1"/>
    <x v="0"/>
    <x v="5"/>
    <x v="1"/>
    <x v="1"/>
    <x v="1"/>
    <x v="0"/>
    <n v="127890"/>
    <n v="2.7"/>
    <n v="75919"/>
    <n v="49734"/>
    <n v="136139"/>
    <n v="84622"/>
    <n v="346414"/>
    <n v="121076"/>
    <n v="97140"/>
    <n v="246869"/>
    <n v="4"/>
    <n v="199823"/>
    <x v="10"/>
    <x v="1"/>
    <n v="1"/>
    <n v="1"/>
    <n v="0"/>
    <n v="0"/>
    <n v="0"/>
    <n v="0"/>
    <n v="1"/>
    <n v="1"/>
  </r>
  <r>
    <s v="ESPT-0095"/>
    <d v="2024-01-26T00:00:00"/>
    <x v="15"/>
    <x v="6"/>
    <x v="2"/>
    <x v="4"/>
    <x v="1"/>
    <x v="4"/>
    <x v="2"/>
    <x v="0"/>
    <x v="0"/>
    <n v="42456"/>
    <n v="6.4"/>
    <n v="85774"/>
    <n v="79745"/>
    <n v="185221"/>
    <n v="13776"/>
    <n v="364516"/>
    <n v="207189"/>
    <n v="87641"/>
    <n v="326565"/>
    <n v="4"/>
    <n v="32880"/>
    <x v="0"/>
    <x v="1"/>
    <n v="1"/>
    <n v="1"/>
    <n v="0"/>
    <n v="0"/>
    <n v="0"/>
    <n v="0"/>
    <n v="0"/>
    <n v="1"/>
  </r>
  <r>
    <s v="ESPT-0096"/>
    <d v="2025-05-01T00:00:00"/>
    <x v="9"/>
    <x v="4"/>
    <x v="2"/>
    <x v="5"/>
    <x v="7"/>
    <x v="1"/>
    <x v="3"/>
    <x v="1"/>
    <x v="0"/>
    <n v="91997"/>
    <n v="4.3"/>
    <n v="35962"/>
    <n v="61396"/>
    <n v="250413"/>
    <n v="33670"/>
    <n v="381441"/>
    <n v="221960"/>
    <n v="288590"/>
    <n v="519589"/>
    <n v="3.6"/>
    <n v="263580"/>
    <x v="11"/>
    <x v="0"/>
    <n v="1"/>
    <n v="1"/>
    <n v="0"/>
    <n v="0"/>
    <n v="0"/>
    <n v="0"/>
    <n v="0"/>
    <n v="0"/>
  </r>
  <r>
    <s v="ESPT-0097"/>
    <d v="2025-07-23T00:00:00"/>
    <x v="7"/>
    <x v="1"/>
    <x v="2"/>
    <x v="5"/>
    <x v="0"/>
    <x v="4"/>
    <x v="4"/>
    <x v="3"/>
    <x v="4"/>
    <n v="122585"/>
    <n v="2"/>
    <n v="12269"/>
    <n v="62157"/>
    <n v="141073"/>
    <n v="61624"/>
    <n v="277123"/>
    <n v="38753"/>
    <n v="143008"/>
    <n v="235367"/>
    <n v="3.7"/>
    <n v="122414"/>
    <x v="6"/>
    <x v="0"/>
    <n v="1"/>
    <n v="0"/>
    <n v="0"/>
    <n v="0"/>
    <n v="0"/>
    <n v="1"/>
    <n v="1"/>
    <n v="1"/>
  </r>
  <r>
    <s v="ESPT-0098"/>
    <d v="2025-12-09T00:00:00"/>
    <x v="7"/>
    <x v="3"/>
    <x v="3"/>
    <x v="0"/>
    <x v="5"/>
    <x v="4"/>
    <x v="2"/>
    <x v="4"/>
    <x v="0"/>
    <n v="16596"/>
    <n v="6.1"/>
    <n v="25854"/>
    <n v="22041"/>
    <n v="357743"/>
    <n v="6477"/>
    <n v="412115"/>
    <n v="194374"/>
    <n v="275629"/>
    <n v="479299"/>
    <n v="4.5999999999999996"/>
    <n v="215773"/>
    <x v="8"/>
    <x v="0"/>
    <n v="1"/>
    <n v="1"/>
    <n v="0"/>
    <n v="0"/>
    <n v="0"/>
    <n v="0"/>
    <n v="0"/>
    <n v="0"/>
  </r>
  <r>
    <s v="ESPT-0099"/>
    <d v="2024-04-28T00:00:00"/>
    <x v="4"/>
    <x v="0"/>
    <x v="0"/>
    <x v="1"/>
    <x v="0"/>
    <x v="4"/>
    <x v="3"/>
    <x v="1"/>
    <x v="2"/>
    <n v="45250"/>
    <n v="2.6"/>
    <n v="16190"/>
    <n v="53669"/>
    <n v="231910"/>
    <n v="15930"/>
    <n v="317699"/>
    <n v="186373"/>
    <n v="97987"/>
    <n v="309206"/>
    <n v="4.3"/>
    <n v="72759"/>
    <x v="7"/>
    <x v="1"/>
    <n v="1"/>
    <n v="0"/>
    <n v="0"/>
    <n v="1"/>
    <n v="0"/>
    <n v="0"/>
    <n v="0"/>
    <n v="1"/>
  </r>
  <r>
    <s v="ESPT-0100"/>
    <d v="2024-11-15T00:00:00"/>
    <x v="3"/>
    <x v="5"/>
    <x v="0"/>
    <x v="2"/>
    <x v="7"/>
    <x v="4"/>
    <x v="0"/>
    <x v="0"/>
    <x v="2"/>
    <n v="53116"/>
    <n v="8.3000000000000007"/>
    <n v="59378"/>
    <n v="39583"/>
    <n v="163085"/>
    <n v="10827"/>
    <n v="272873"/>
    <n v="88213"/>
    <n v="183935"/>
    <n v="299435"/>
    <n v="3.1"/>
    <n v="18169"/>
    <x v="4"/>
    <x v="1"/>
    <n v="1"/>
    <n v="0"/>
    <n v="0"/>
    <n v="1"/>
    <n v="0"/>
    <n v="0"/>
    <n v="0"/>
    <n v="0"/>
  </r>
  <r>
    <s v="ESPT-0101"/>
    <d v="2025-06-01T00:00:00"/>
    <x v="11"/>
    <x v="1"/>
    <x v="1"/>
    <x v="1"/>
    <x v="5"/>
    <x v="4"/>
    <x v="3"/>
    <x v="2"/>
    <x v="0"/>
    <n v="76710"/>
    <n v="2.1"/>
    <n v="32821"/>
    <n v="60655"/>
    <n v="72742"/>
    <n v="52430"/>
    <n v="218648"/>
    <n v="32517"/>
    <n v="148121"/>
    <n v="188735"/>
    <n v="3.9"/>
    <n v="134979"/>
    <x v="1"/>
    <x v="0"/>
    <n v="1"/>
    <n v="1"/>
    <n v="0"/>
    <n v="0"/>
    <n v="0"/>
    <n v="0"/>
    <n v="0"/>
    <n v="1"/>
  </r>
  <r>
    <s v="ESPT-0102"/>
    <d v="2024-12-31T00:00:00"/>
    <x v="5"/>
    <x v="3"/>
    <x v="1"/>
    <x v="0"/>
    <x v="6"/>
    <x v="0"/>
    <x v="4"/>
    <x v="1"/>
    <x v="0"/>
    <n v="87685"/>
    <n v="4.3"/>
    <n v="5036"/>
    <n v="3244"/>
    <n v="257028"/>
    <n v="41971"/>
    <n v="307279"/>
    <n v="18307"/>
    <n v="53019"/>
    <n v="85152"/>
    <n v="4.5"/>
    <n v="38032"/>
    <x v="8"/>
    <x v="1"/>
    <n v="1"/>
    <n v="1"/>
    <n v="0"/>
    <n v="0"/>
    <n v="0"/>
    <n v="0"/>
    <n v="0"/>
    <n v="1"/>
  </r>
  <r>
    <s v="ESPT-0103"/>
    <d v="2024-12-18T00:00:00"/>
    <x v="9"/>
    <x v="4"/>
    <x v="3"/>
    <x v="1"/>
    <x v="1"/>
    <x v="4"/>
    <x v="3"/>
    <x v="0"/>
    <x v="0"/>
    <n v="87956"/>
    <n v="5"/>
    <n v="178140"/>
    <n v="3182"/>
    <n v="143942"/>
    <n v="40912"/>
    <n v="366176"/>
    <n v="148608"/>
    <n v="169474"/>
    <n v="333485"/>
    <n v="4"/>
    <n v="406064"/>
    <x v="8"/>
    <x v="1"/>
    <n v="1"/>
    <n v="1"/>
    <n v="0"/>
    <n v="0"/>
    <n v="0"/>
    <n v="0"/>
    <n v="0"/>
    <n v="1"/>
  </r>
  <r>
    <s v="ESPT-0104"/>
    <d v="2025-11-26T00:00:00"/>
    <x v="12"/>
    <x v="3"/>
    <x v="2"/>
    <x v="1"/>
    <x v="5"/>
    <x v="0"/>
    <x v="3"/>
    <x v="0"/>
    <x v="0"/>
    <n v="140790"/>
    <n v="7.7"/>
    <n v="83673"/>
    <n v="26294"/>
    <n v="113644"/>
    <n v="56425"/>
    <n v="280036"/>
    <n v="143896"/>
    <n v="81164"/>
    <n v="244690"/>
    <n v="3.9"/>
    <n v="170488"/>
    <x v="4"/>
    <x v="0"/>
    <n v="1"/>
    <n v="1"/>
    <n v="0"/>
    <n v="0"/>
    <n v="0"/>
    <n v="0"/>
    <n v="1"/>
    <n v="1"/>
  </r>
  <r>
    <s v="ESPT-0105"/>
    <d v="2024-04-15T00:00:00"/>
    <x v="9"/>
    <x v="1"/>
    <x v="0"/>
    <x v="0"/>
    <x v="2"/>
    <x v="4"/>
    <x v="1"/>
    <x v="3"/>
    <x v="1"/>
    <n v="92166"/>
    <n v="5.6"/>
    <n v="15907"/>
    <n v="21878"/>
    <n v="155372"/>
    <n v="64926"/>
    <n v="258083"/>
    <n v="71641"/>
    <n v="80365"/>
    <n v="178161"/>
    <n v="3.2"/>
    <n v="135017"/>
    <x v="7"/>
    <x v="1"/>
    <n v="1"/>
    <n v="0"/>
    <n v="1"/>
    <n v="0"/>
    <n v="0"/>
    <n v="0"/>
    <n v="0"/>
    <n v="1"/>
  </r>
  <r>
    <s v="ESPT-0106"/>
    <d v="2025-10-04T00:00:00"/>
    <x v="4"/>
    <x v="5"/>
    <x v="3"/>
    <x v="1"/>
    <x v="3"/>
    <x v="0"/>
    <x v="0"/>
    <x v="3"/>
    <x v="0"/>
    <n v="113270"/>
    <n v="9.1999999999999993"/>
    <n v="125211"/>
    <n v="43426"/>
    <n v="347352"/>
    <n v="65011"/>
    <n v="581000"/>
    <n v="149508"/>
    <n v="297313"/>
    <n v="456193"/>
    <n v="2.8"/>
    <n v="170628"/>
    <x v="10"/>
    <x v="0"/>
    <n v="1"/>
    <n v="1"/>
    <n v="0"/>
    <n v="0"/>
    <n v="0"/>
    <n v="0"/>
    <n v="1"/>
    <n v="1"/>
  </r>
  <r>
    <s v="ESPT-0107"/>
    <d v="2025-01-05T00:00:00"/>
    <x v="5"/>
    <x v="2"/>
    <x v="0"/>
    <x v="3"/>
    <x v="2"/>
    <x v="3"/>
    <x v="2"/>
    <x v="3"/>
    <x v="0"/>
    <n v="93809"/>
    <n v="2.1"/>
    <n v="150401"/>
    <n v="52308"/>
    <n v="190790"/>
    <n v="56131"/>
    <n v="449630"/>
    <n v="126326"/>
    <n v="210537"/>
    <n v="393482"/>
    <n v="4.0999999999999996"/>
    <n v="409514"/>
    <x v="0"/>
    <x v="0"/>
    <n v="1"/>
    <n v="1"/>
    <n v="0"/>
    <n v="0"/>
    <n v="0"/>
    <n v="0"/>
    <n v="0"/>
    <n v="1"/>
  </r>
  <r>
    <s v="ESPT-0108"/>
    <d v="2024-07-20T00:00:00"/>
    <x v="16"/>
    <x v="5"/>
    <x v="0"/>
    <x v="2"/>
    <x v="7"/>
    <x v="1"/>
    <x v="4"/>
    <x v="4"/>
    <x v="0"/>
    <n v="71245"/>
    <n v="3.2"/>
    <n v="8170"/>
    <n v="26471"/>
    <n v="221639"/>
    <n v="55881"/>
    <n v="312161"/>
    <n v="110450"/>
    <n v="199955"/>
    <n v="350653"/>
    <n v="3.4"/>
    <n v="95603"/>
    <x v="6"/>
    <x v="1"/>
    <n v="1"/>
    <n v="1"/>
    <n v="0"/>
    <n v="0"/>
    <n v="0"/>
    <n v="0"/>
    <n v="0"/>
    <n v="0"/>
  </r>
  <r>
    <s v="ESPT-0109"/>
    <d v="2024-04-15T00:00:00"/>
    <x v="13"/>
    <x v="3"/>
    <x v="3"/>
    <x v="3"/>
    <x v="7"/>
    <x v="0"/>
    <x v="4"/>
    <x v="1"/>
    <x v="4"/>
    <n v="76839"/>
    <n v="4.5999999999999996"/>
    <n v="111837"/>
    <n v="35400"/>
    <n v="343144"/>
    <n v="44009"/>
    <n v="534390"/>
    <n v="207909"/>
    <n v="165554"/>
    <n v="408811"/>
    <n v="5"/>
    <n v="322731"/>
    <x v="7"/>
    <x v="1"/>
    <n v="1"/>
    <n v="0"/>
    <n v="0"/>
    <n v="0"/>
    <n v="0"/>
    <n v="1"/>
    <n v="0"/>
    <n v="1"/>
  </r>
  <r>
    <s v="ESPT-0110"/>
    <d v="2025-07-14T00:00:00"/>
    <x v="15"/>
    <x v="3"/>
    <x v="0"/>
    <x v="3"/>
    <x v="7"/>
    <x v="3"/>
    <x v="3"/>
    <x v="3"/>
    <x v="0"/>
    <n v="25288"/>
    <n v="8.5"/>
    <n v="57923"/>
    <n v="16703"/>
    <n v="142257"/>
    <n v="17155"/>
    <n v="234038"/>
    <n v="100024"/>
    <n v="206033"/>
    <n v="318067"/>
    <n v="3.9"/>
    <n v="232020"/>
    <x v="6"/>
    <x v="0"/>
    <n v="1"/>
    <n v="1"/>
    <n v="0"/>
    <n v="0"/>
    <n v="0"/>
    <n v="0"/>
    <n v="0"/>
    <n v="0"/>
  </r>
  <r>
    <s v="ESPT-0111"/>
    <d v="2025-02-17T00:00:00"/>
    <x v="10"/>
    <x v="5"/>
    <x v="1"/>
    <x v="4"/>
    <x v="7"/>
    <x v="2"/>
    <x v="2"/>
    <x v="4"/>
    <x v="2"/>
    <n v="63042"/>
    <n v="5.6"/>
    <n v="150308"/>
    <n v="71722"/>
    <n v="317239"/>
    <n v="28803"/>
    <n v="568072"/>
    <n v="204258"/>
    <n v="272654"/>
    <n v="494515"/>
    <n v="3.7"/>
    <n v="382900"/>
    <x v="2"/>
    <x v="0"/>
    <n v="1"/>
    <n v="0"/>
    <n v="0"/>
    <n v="1"/>
    <n v="0"/>
    <n v="0"/>
    <n v="0"/>
    <n v="1"/>
  </r>
  <r>
    <s v="ESPT-0112"/>
    <d v="2024-05-27T00:00:00"/>
    <x v="11"/>
    <x v="2"/>
    <x v="0"/>
    <x v="4"/>
    <x v="0"/>
    <x v="4"/>
    <x v="1"/>
    <x v="5"/>
    <x v="0"/>
    <n v="38647"/>
    <n v="5.9"/>
    <n v="43814"/>
    <n v="48123"/>
    <n v="83679"/>
    <n v="7564"/>
    <n v="183180"/>
    <n v="223593"/>
    <n v="172167"/>
    <n v="423575"/>
    <n v="3.6"/>
    <n v="192645"/>
    <x v="11"/>
    <x v="1"/>
    <n v="1"/>
    <n v="1"/>
    <n v="0"/>
    <n v="0"/>
    <n v="0"/>
    <n v="0"/>
    <n v="0"/>
    <n v="0"/>
  </r>
  <r>
    <s v="ESPT-0113"/>
    <d v="2025-06-26T00:00:00"/>
    <x v="6"/>
    <x v="0"/>
    <x v="1"/>
    <x v="1"/>
    <x v="6"/>
    <x v="3"/>
    <x v="4"/>
    <x v="4"/>
    <x v="0"/>
    <n v="98912"/>
    <n v="3.8"/>
    <n v="13800"/>
    <n v="66053"/>
    <n v="232595"/>
    <n v="38292"/>
    <n v="350740"/>
    <n v="113641"/>
    <n v="149532"/>
    <n v="281532"/>
    <n v="4.7"/>
    <n v="252892"/>
    <x v="1"/>
    <x v="0"/>
    <n v="1"/>
    <n v="1"/>
    <n v="0"/>
    <n v="0"/>
    <n v="0"/>
    <n v="0"/>
    <n v="0"/>
    <n v="1"/>
  </r>
  <r>
    <s v="ESPT-0114"/>
    <d v="2025-11-29T00:00:00"/>
    <x v="7"/>
    <x v="7"/>
    <x v="2"/>
    <x v="3"/>
    <x v="4"/>
    <x v="1"/>
    <x v="2"/>
    <x v="2"/>
    <x v="2"/>
    <n v="59307"/>
    <n v="9.4"/>
    <n v="48516"/>
    <n v="79329"/>
    <n v="69656"/>
    <n v="14300"/>
    <n v="211801"/>
    <n v="59662"/>
    <n v="156176"/>
    <n v="243562"/>
    <n v="3.7"/>
    <n v="347505"/>
    <x v="4"/>
    <x v="0"/>
    <n v="1"/>
    <n v="0"/>
    <n v="0"/>
    <n v="1"/>
    <n v="0"/>
    <n v="0"/>
    <n v="0"/>
    <n v="0"/>
  </r>
  <r>
    <s v="ESPT-0115"/>
    <d v="2025-10-27T00:00:00"/>
    <x v="16"/>
    <x v="2"/>
    <x v="3"/>
    <x v="3"/>
    <x v="5"/>
    <x v="1"/>
    <x v="1"/>
    <x v="2"/>
    <x v="0"/>
    <n v="111474"/>
    <n v="3.5"/>
    <n v="39500"/>
    <n v="61899"/>
    <n v="249594"/>
    <n v="85482"/>
    <n v="436475"/>
    <n v="209681"/>
    <n v="149510"/>
    <n v="370105"/>
    <n v="4.2"/>
    <n v="211436"/>
    <x v="10"/>
    <x v="0"/>
    <n v="1"/>
    <n v="1"/>
    <n v="0"/>
    <n v="0"/>
    <n v="0"/>
    <n v="0"/>
    <n v="1"/>
    <n v="1"/>
  </r>
  <r>
    <s v="ESPT-0116"/>
    <d v="2025-04-08T00:00:00"/>
    <x v="17"/>
    <x v="2"/>
    <x v="3"/>
    <x v="5"/>
    <x v="0"/>
    <x v="0"/>
    <x v="1"/>
    <x v="4"/>
    <x v="2"/>
    <n v="97836"/>
    <n v="9.9"/>
    <n v="151044"/>
    <n v="19469"/>
    <n v="46953"/>
    <n v="70286"/>
    <n v="287752"/>
    <n v="41861"/>
    <n v="205731"/>
    <n v="287500"/>
    <n v="3.9"/>
    <n v="234008"/>
    <x v="7"/>
    <x v="0"/>
    <n v="1"/>
    <n v="0"/>
    <n v="0"/>
    <n v="1"/>
    <n v="0"/>
    <n v="0"/>
    <n v="0"/>
    <n v="1"/>
  </r>
  <r>
    <s v="ESPT-0117"/>
    <d v="2024-07-07T00:00:00"/>
    <x v="10"/>
    <x v="6"/>
    <x v="1"/>
    <x v="2"/>
    <x v="3"/>
    <x v="3"/>
    <x v="2"/>
    <x v="5"/>
    <x v="4"/>
    <n v="70592"/>
    <n v="5"/>
    <n v="34688"/>
    <n v="5367"/>
    <n v="114457"/>
    <n v="46133"/>
    <n v="200645"/>
    <n v="13973"/>
    <n v="69128"/>
    <n v="133039"/>
    <n v="3.5"/>
    <n v="365108"/>
    <x v="6"/>
    <x v="1"/>
    <n v="1"/>
    <n v="0"/>
    <n v="0"/>
    <n v="0"/>
    <n v="0"/>
    <n v="1"/>
    <n v="0"/>
    <n v="1"/>
  </r>
  <r>
    <s v="ESPT-0118"/>
    <d v="2025-05-05T00:00:00"/>
    <x v="0"/>
    <x v="1"/>
    <x v="3"/>
    <x v="2"/>
    <x v="5"/>
    <x v="1"/>
    <x v="4"/>
    <x v="0"/>
    <x v="2"/>
    <n v="115552"/>
    <n v="5.3"/>
    <n v="114472"/>
    <n v="52297"/>
    <n v="59933"/>
    <n v="33806"/>
    <n v="260508"/>
    <n v="106933"/>
    <n v="309801"/>
    <n v="439130"/>
    <n v="3.7"/>
    <n v="392880"/>
    <x v="11"/>
    <x v="0"/>
    <n v="1"/>
    <n v="0"/>
    <n v="0"/>
    <n v="1"/>
    <n v="0"/>
    <n v="0"/>
    <n v="1"/>
    <n v="0"/>
  </r>
  <r>
    <s v="ESPT-0119"/>
    <d v="2024-02-22T00:00:00"/>
    <x v="11"/>
    <x v="3"/>
    <x v="0"/>
    <x v="0"/>
    <x v="0"/>
    <x v="4"/>
    <x v="0"/>
    <x v="5"/>
    <x v="0"/>
    <n v="67359"/>
    <n v="7.4"/>
    <n v="143252"/>
    <n v="3715"/>
    <n v="263344"/>
    <n v="33903"/>
    <n v="444214"/>
    <n v="143707"/>
    <n v="240007"/>
    <n v="420582"/>
    <n v="4"/>
    <n v="38926"/>
    <x v="2"/>
    <x v="1"/>
    <n v="1"/>
    <n v="1"/>
    <n v="0"/>
    <n v="0"/>
    <n v="0"/>
    <n v="0"/>
    <n v="0"/>
    <n v="1"/>
  </r>
  <r>
    <s v="ESPT-0120"/>
    <d v="2024-04-15T00:00:00"/>
    <x v="12"/>
    <x v="0"/>
    <x v="1"/>
    <x v="4"/>
    <x v="7"/>
    <x v="4"/>
    <x v="2"/>
    <x v="0"/>
    <x v="3"/>
    <n v="103695"/>
    <n v="5.2"/>
    <n v="83638"/>
    <n v="60725"/>
    <n v="314385"/>
    <n v="32887"/>
    <n v="491635"/>
    <n v="176873"/>
    <n v="242172"/>
    <n v="472382"/>
    <n v="3.9"/>
    <n v="229528"/>
    <x v="7"/>
    <x v="1"/>
    <n v="1"/>
    <n v="0"/>
    <n v="0"/>
    <n v="0"/>
    <n v="1"/>
    <n v="0"/>
    <n v="1"/>
    <n v="1"/>
  </r>
  <r>
    <s v="ESPT-0121"/>
    <d v="2025-02-10T00:00:00"/>
    <x v="16"/>
    <x v="4"/>
    <x v="1"/>
    <x v="4"/>
    <x v="7"/>
    <x v="4"/>
    <x v="2"/>
    <x v="1"/>
    <x v="0"/>
    <n v="5585"/>
    <n v="5"/>
    <n v="175275"/>
    <n v="62762"/>
    <n v="124026"/>
    <n v="1304"/>
    <n v="363367"/>
    <n v="126255"/>
    <n v="89644"/>
    <n v="231699"/>
    <n v="4.2"/>
    <n v="383909"/>
    <x v="2"/>
    <x v="0"/>
    <n v="1"/>
    <n v="1"/>
    <n v="0"/>
    <n v="0"/>
    <n v="0"/>
    <n v="0"/>
    <n v="0"/>
    <n v="1"/>
  </r>
  <r>
    <s v="ESPT-0122"/>
    <d v="2025-02-26T00:00:00"/>
    <x v="4"/>
    <x v="3"/>
    <x v="3"/>
    <x v="4"/>
    <x v="3"/>
    <x v="0"/>
    <x v="1"/>
    <x v="2"/>
    <x v="1"/>
    <n v="54878"/>
    <n v="8.9"/>
    <n v="170242"/>
    <n v="53825"/>
    <n v="137387"/>
    <n v="21573"/>
    <n v="383027"/>
    <n v="125509"/>
    <n v="83667"/>
    <n v="231123"/>
    <n v="4.4000000000000004"/>
    <n v="182214"/>
    <x v="2"/>
    <x v="0"/>
    <n v="1"/>
    <n v="0"/>
    <n v="1"/>
    <n v="0"/>
    <n v="0"/>
    <n v="0"/>
    <n v="0"/>
    <n v="1"/>
  </r>
  <r>
    <s v="ESPT-0123"/>
    <d v="2025-01-28T00:00:00"/>
    <x v="0"/>
    <x v="6"/>
    <x v="2"/>
    <x v="0"/>
    <x v="3"/>
    <x v="2"/>
    <x v="1"/>
    <x v="4"/>
    <x v="0"/>
    <n v="69605"/>
    <n v="8.4"/>
    <n v="104907"/>
    <n v="17351"/>
    <n v="232546"/>
    <n v="14725"/>
    <n v="369529"/>
    <n v="153688"/>
    <n v="258693"/>
    <n v="421391"/>
    <n v="4.3"/>
    <n v="91928"/>
    <x v="0"/>
    <x v="0"/>
    <n v="1"/>
    <n v="1"/>
    <n v="0"/>
    <n v="0"/>
    <n v="0"/>
    <n v="0"/>
    <n v="0"/>
    <n v="0"/>
  </r>
  <r>
    <s v="ESPT-0124"/>
    <d v="2025-08-17T00:00:00"/>
    <x v="1"/>
    <x v="6"/>
    <x v="2"/>
    <x v="2"/>
    <x v="7"/>
    <x v="2"/>
    <x v="2"/>
    <x v="5"/>
    <x v="3"/>
    <n v="87102"/>
    <n v="7.9"/>
    <n v="38472"/>
    <n v="29204"/>
    <n v="139941"/>
    <n v="56339"/>
    <n v="263956"/>
    <n v="56899"/>
    <n v="286767"/>
    <n v="358158"/>
    <n v="3.4"/>
    <n v="107617"/>
    <x v="3"/>
    <x v="0"/>
    <n v="1"/>
    <n v="0"/>
    <n v="0"/>
    <n v="0"/>
    <n v="1"/>
    <n v="0"/>
    <n v="0"/>
    <n v="0"/>
  </r>
  <r>
    <s v="ESPT-0125"/>
    <d v="2025-12-31T00:00:00"/>
    <x v="15"/>
    <x v="5"/>
    <x v="3"/>
    <x v="3"/>
    <x v="0"/>
    <x v="0"/>
    <x v="1"/>
    <x v="3"/>
    <x v="0"/>
    <n v="78195"/>
    <n v="7.1"/>
    <n v="75685"/>
    <n v="6858"/>
    <n v="171396"/>
    <n v="29694"/>
    <n v="283633"/>
    <n v="37326"/>
    <n v="83982"/>
    <n v="177006"/>
    <n v="4.3"/>
    <n v="363316"/>
    <x v="8"/>
    <x v="0"/>
    <n v="1"/>
    <n v="1"/>
    <n v="0"/>
    <n v="0"/>
    <n v="0"/>
    <n v="0"/>
    <n v="0"/>
    <n v="1"/>
  </r>
  <r>
    <s v="ESPT-0126"/>
    <d v="2025-03-14T00:00:00"/>
    <x v="2"/>
    <x v="3"/>
    <x v="2"/>
    <x v="4"/>
    <x v="5"/>
    <x v="1"/>
    <x v="4"/>
    <x v="0"/>
    <x v="2"/>
    <n v="44163"/>
    <n v="2.2999999999999998"/>
    <n v="154426"/>
    <n v="56643"/>
    <n v="104953"/>
    <n v="30928"/>
    <n v="346950"/>
    <n v="42779"/>
    <n v="152499"/>
    <n v="256052"/>
    <n v="4.3"/>
    <n v="3548"/>
    <x v="9"/>
    <x v="0"/>
    <n v="1"/>
    <n v="0"/>
    <n v="0"/>
    <n v="1"/>
    <n v="0"/>
    <n v="0"/>
    <n v="0"/>
    <n v="1"/>
  </r>
  <r>
    <s v="ESPT-0127"/>
    <d v="2025-01-18T00:00:00"/>
    <x v="10"/>
    <x v="4"/>
    <x v="3"/>
    <x v="3"/>
    <x v="1"/>
    <x v="2"/>
    <x v="1"/>
    <x v="0"/>
    <x v="0"/>
    <n v="58716"/>
    <n v="9.1999999999999993"/>
    <n v="23825"/>
    <n v="84329"/>
    <n v="351860"/>
    <n v="18700"/>
    <n v="478714"/>
    <n v="197173"/>
    <n v="264739"/>
    <n v="522172"/>
    <n v="3.2"/>
    <n v="264829"/>
    <x v="0"/>
    <x v="0"/>
    <n v="1"/>
    <n v="1"/>
    <n v="0"/>
    <n v="0"/>
    <n v="0"/>
    <n v="0"/>
    <n v="0"/>
    <n v="0"/>
  </r>
  <r>
    <s v="ESPT-0128"/>
    <d v="2024-11-21T00:00:00"/>
    <x v="13"/>
    <x v="5"/>
    <x v="0"/>
    <x v="5"/>
    <x v="6"/>
    <x v="2"/>
    <x v="2"/>
    <x v="0"/>
    <x v="1"/>
    <n v="55954"/>
    <n v="8"/>
    <n v="149466"/>
    <n v="70114"/>
    <n v="155761"/>
    <n v="22822"/>
    <n v="398163"/>
    <n v="158858"/>
    <n v="196417"/>
    <n v="416294"/>
    <n v="3.8"/>
    <n v="341367"/>
    <x v="4"/>
    <x v="1"/>
    <n v="1"/>
    <n v="0"/>
    <n v="1"/>
    <n v="0"/>
    <n v="0"/>
    <n v="0"/>
    <n v="0"/>
    <n v="0"/>
  </r>
  <r>
    <s v="ESPT-0129"/>
    <d v="2025-11-01T00:00:00"/>
    <x v="10"/>
    <x v="1"/>
    <x v="1"/>
    <x v="0"/>
    <x v="6"/>
    <x v="3"/>
    <x v="1"/>
    <x v="0"/>
    <x v="0"/>
    <n v="151842"/>
    <n v="9.1999999999999993"/>
    <n v="88369"/>
    <n v="60048"/>
    <n v="194209"/>
    <n v="31734"/>
    <n v="374360"/>
    <n v="32045"/>
    <n v="163687"/>
    <n v="224181"/>
    <n v="3.9"/>
    <n v="317354"/>
    <x v="4"/>
    <x v="0"/>
    <n v="1"/>
    <n v="1"/>
    <n v="0"/>
    <n v="0"/>
    <n v="0"/>
    <n v="0"/>
    <n v="1"/>
    <n v="1"/>
  </r>
  <r>
    <s v="ESPT-0130"/>
    <d v="2024-03-11T00:00:00"/>
    <x v="11"/>
    <x v="1"/>
    <x v="1"/>
    <x v="5"/>
    <x v="6"/>
    <x v="1"/>
    <x v="3"/>
    <x v="0"/>
    <x v="1"/>
    <n v="140980"/>
    <n v="9.1"/>
    <n v="17482"/>
    <n v="84584"/>
    <n v="290133"/>
    <n v="41768"/>
    <n v="433967"/>
    <n v="70186"/>
    <n v="174218"/>
    <n v="290624"/>
    <n v="4.2"/>
    <n v="277412"/>
    <x v="9"/>
    <x v="1"/>
    <n v="1"/>
    <n v="0"/>
    <n v="1"/>
    <n v="0"/>
    <n v="0"/>
    <n v="0"/>
    <n v="1"/>
    <n v="1"/>
  </r>
  <r>
    <s v="ESPT-0131"/>
    <d v="2024-03-08T00:00:00"/>
    <x v="9"/>
    <x v="4"/>
    <x v="3"/>
    <x v="0"/>
    <x v="0"/>
    <x v="0"/>
    <x v="4"/>
    <x v="0"/>
    <x v="2"/>
    <n v="46547"/>
    <n v="7.4"/>
    <n v="134062"/>
    <n v="30858"/>
    <n v="95674"/>
    <n v="13883"/>
    <n v="274477"/>
    <n v="211495"/>
    <n v="118603"/>
    <n v="374310"/>
    <n v="3.5"/>
    <n v="63060"/>
    <x v="9"/>
    <x v="1"/>
    <n v="1"/>
    <n v="0"/>
    <n v="0"/>
    <n v="1"/>
    <n v="0"/>
    <n v="0"/>
    <n v="0"/>
    <n v="0"/>
  </r>
  <r>
    <s v="ESPT-0132"/>
    <d v="2024-07-08T00:00:00"/>
    <x v="11"/>
    <x v="1"/>
    <x v="2"/>
    <x v="3"/>
    <x v="3"/>
    <x v="1"/>
    <x v="1"/>
    <x v="3"/>
    <x v="3"/>
    <n v="20797"/>
    <n v="2.8"/>
    <n v="151773"/>
    <n v="3381"/>
    <n v="351538"/>
    <n v="16385"/>
    <n v="523077"/>
    <n v="16275"/>
    <n v="60056"/>
    <n v="134069"/>
    <n v="3.7"/>
    <n v="44672"/>
    <x v="6"/>
    <x v="1"/>
    <n v="1"/>
    <n v="0"/>
    <n v="0"/>
    <n v="0"/>
    <n v="1"/>
    <n v="0"/>
    <n v="0"/>
    <n v="1"/>
  </r>
  <r>
    <s v="ESPT-0133"/>
    <d v="2024-02-14T00:00:00"/>
    <x v="3"/>
    <x v="7"/>
    <x v="0"/>
    <x v="0"/>
    <x v="1"/>
    <x v="1"/>
    <x v="1"/>
    <x v="0"/>
    <x v="3"/>
    <n v="100575"/>
    <n v="8.1"/>
    <n v="52137"/>
    <n v="61641"/>
    <n v="348443"/>
    <n v="71978"/>
    <n v="534199"/>
    <n v="79364"/>
    <n v="218637"/>
    <n v="341908"/>
    <n v="4.3"/>
    <n v="121169"/>
    <x v="2"/>
    <x v="1"/>
    <n v="1"/>
    <n v="0"/>
    <n v="0"/>
    <n v="0"/>
    <n v="1"/>
    <n v="0"/>
    <n v="1"/>
    <n v="1"/>
  </r>
  <r>
    <s v="ESPT-0134"/>
    <d v="2024-08-28T00:00:00"/>
    <x v="17"/>
    <x v="1"/>
    <x v="2"/>
    <x v="5"/>
    <x v="4"/>
    <x v="0"/>
    <x v="1"/>
    <x v="1"/>
    <x v="0"/>
    <n v="68765"/>
    <n v="9.8000000000000007"/>
    <n v="170305"/>
    <n v="50850"/>
    <n v="321680"/>
    <n v="47088"/>
    <n v="589923"/>
    <n v="54494"/>
    <n v="272282"/>
    <n v="380150"/>
    <n v="4.2"/>
    <n v="204830"/>
    <x v="3"/>
    <x v="1"/>
    <n v="1"/>
    <n v="1"/>
    <n v="0"/>
    <n v="0"/>
    <n v="0"/>
    <n v="0"/>
    <n v="0"/>
    <n v="1"/>
  </r>
  <r>
    <s v="ESPT-0135"/>
    <d v="2025-11-07T00:00:00"/>
    <x v="16"/>
    <x v="4"/>
    <x v="1"/>
    <x v="2"/>
    <x v="1"/>
    <x v="1"/>
    <x v="3"/>
    <x v="2"/>
    <x v="1"/>
    <n v="52369"/>
    <n v="8.6999999999999993"/>
    <n v="138140"/>
    <n v="48015"/>
    <n v="223158"/>
    <n v="32635"/>
    <n v="441948"/>
    <n v="91355"/>
    <n v="198958"/>
    <n v="335935"/>
    <n v="4.7"/>
    <n v="395282"/>
    <x v="4"/>
    <x v="0"/>
    <n v="1"/>
    <n v="0"/>
    <n v="1"/>
    <n v="0"/>
    <n v="0"/>
    <n v="0"/>
    <n v="0"/>
    <n v="1"/>
  </r>
  <r>
    <s v="ESPT-0136"/>
    <d v="2024-03-13T00:00:00"/>
    <x v="13"/>
    <x v="2"/>
    <x v="0"/>
    <x v="5"/>
    <x v="7"/>
    <x v="0"/>
    <x v="1"/>
    <x v="0"/>
    <x v="2"/>
    <n v="145223"/>
    <n v="4.0999999999999996"/>
    <n v="65564"/>
    <n v="67191"/>
    <n v="93573"/>
    <n v="29024"/>
    <n v="255352"/>
    <n v="214705"/>
    <n v="264984"/>
    <n v="536392"/>
    <n v="3.5"/>
    <n v="363809"/>
    <x v="9"/>
    <x v="1"/>
    <n v="1"/>
    <n v="0"/>
    <n v="0"/>
    <n v="1"/>
    <n v="0"/>
    <n v="0"/>
    <n v="1"/>
    <n v="0"/>
  </r>
  <r>
    <s v="ESPT-0137"/>
    <d v="2025-05-03T00:00:00"/>
    <x v="16"/>
    <x v="3"/>
    <x v="0"/>
    <x v="3"/>
    <x v="4"/>
    <x v="4"/>
    <x v="3"/>
    <x v="2"/>
    <x v="2"/>
    <n v="45991"/>
    <n v="5.0999999999999996"/>
    <n v="101463"/>
    <n v="40127"/>
    <n v="320407"/>
    <n v="21443"/>
    <n v="483440"/>
    <n v="44181"/>
    <n v="254585"/>
    <n v="353820"/>
    <n v="3"/>
    <n v="84847"/>
    <x v="11"/>
    <x v="0"/>
    <n v="1"/>
    <n v="0"/>
    <n v="0"/>
    <n v="1"/>
    <n v="0"/>
    <n v="0"/>
    <n v="0"/>
    <n v="1"/>
  </r>
  <r>
    <s v="ESPT-0138"/>
    <d v="2025-06-17T00:00:00"/>
    <x v="1"/>
    <x v="3"/>
    <x v="0"/>
    <x v="4"/>
    <x v="3"/>
    <x v="0"/>
    <x v="2"/>
    <x v="1"/>
    <x v="2"/>
    <n v="114180"/>
    <n v="4"/>
    <n v="32692"/>
    <n v="40181"/>
    <n v="185260"/>
    <n v="83977"/>
    <n v="342110"/>
    <n v="158664"/>
    <n v="261321"/>
    <n v="453427"/>
    <n v="4.5999999999999996"/>
    <n v="270611"/>
    <x v="1"/>
    <x v="0"/>
    <n v="1"/>
    <n v="0"/>
    <n v="0"/>
    <n v="1"/>
    <n v="0"/>
    <n v="0"/>
    <n v="1"/>
    <n v="0"/>
  </r>
  <r>
    <s v="ESPT-0139"/>
    <d v="2024-02-21T00:00:00"/>
    <x v="13"/>
    <x v="3"/>
    <x v="1"/>
    <x v="3"/>
    <x v="7"/>
    <x v="2"/>
    <x v="1"/>
    <x v="1"/>
    <x v="0"/>
    <n v="113818"/>
    <n v="3.7"/>
    <n v="17432"/>
    <n v="61429"/>
    <n v="158446"/>
    <n v="47243"/>
    <n v="284550"/>
    <n v="73960"/>
    <n v="233474"/>
    <n v="345949"/>
    <n v="4.4000000000000004"/>
    <n v="170972"/>
    <x v="2"/>
    <x v="1"/>
    <n v="1"/>
    <n v="1"/>
    <n v="0"/>
    <n v="0"/>
    <n v="0"/>
    <n v="0"/>
    <n v="1"/>
    <n v="0"/>
  </r>
  <r>
    <s v="ESPT-0140"/>
    <d v="2024-12-26T00:00:00"/>
    <x v="0"/>
    <x v="3"/>
    <x v="3"/>
    <x v="3"/>
    <x v="2"/>
    <x v="0"/>
    <x v="1"/>
    <x v="3"/>
    <x v="2"/>
    <n v="48794"/>
    <n v="6.9"/>
    <n v="26897"/>
    <n v="63076"/>
    <n v="211249"/>
    <n v="21652"/>
    <n v="322874"/>
    <n v="148751"/>
    <n v="156464"/>
    <n v="359785"/>
    <n v="4.5999999999999996"/>
    <n v="238144"/>
    <x v="8"/>
    <x v="1"/>
    <n v="1"/>
    <n v="0"/>
    <n v="0"/>
    <n v="1"/>
    <n v="0"/>
    <n v="0"/>
    <n v="0"/>
    <n v="0"/>
  </r>
  <r>
    <s v="ESPT-0141"/>
    <d v="2025-03-13T00:00:00"/>
    <x v="11"/>
    <x v="3"/>
    <x v="1"/>
    <x v="0"/>
    <x v="1"/>
    <x v="2"/>
    <x v="4"/>
    <x v="2"/>
    <x v="0"/>
    <n v="82022"/>
    <n v="4.5999999999999996"/>
    <n v="5055"/>
    <n v="84724"/>
    <n v="318857"/>
    <n v="45711"/>
    <n v="454347"/>
    <n v="69545"/>
    <n v="43819"/>
    <n v="161490"/>
    <n v="4.0999999999999996"/>
    <n v="83974"/>
    <x v="9"/>
    <x v="0"/>
    <n v="1"/>
    <n v="1"/>
    <n v="0"/>
    <n v="0"/>
    <n v="0"/>
    <n v="0"/>
    <n v="0"/>
    <n v="1"/>
  </r>
  <r>
    <s v="ESPT-0142"/>
    <d v="2024-08-12T00:00:00"/>
    <x v="10"/>
    <x v="1"/>
    <x v="2"/>
    <x v="2"/>
    <x v="0"/>
    <x v="1"/>
    <x v="3"/>
    <x v="0"/>
    <x v="1"/>
    <n v="61521"/>
    <n v="4.5"/>
    <n v="13038"/>
    <n v="16198"/>
    <n v="277476"/>
    <n v="28782"/>
    <n v="335494"/>
    <n v="28364"/>
    <n v="226897"/>
    <n v="289537"/>
    <n v="3.5"/>
    <n v="179907"/>
    <x v="3"/>
    <x v="1"/>
    <n v="1"/>
    <n v="0"/>
    <n v="1"/>
    <n v="0"/>
    <n v="0"/>
    <n v="0"/>
    <n v="0"/>
    <n v="1"/>
  </r>
  <r>
    <s v="ESPT-0143"/>
    <d v="2024-03-26T00:00:00"/>
    <x v="6"/>
    <x v="7"/>
    <x v="0"/>
    <x v="1"/>
    <x v="2"/>
    <x v="0"/>
    <x v="3"/>
    <x v="0"/>
    <x v="1"/>
    <n v="102981"/>
    <n v="6.2"/>
    <n v="84513"/>
    <n v="48351"/>
    <n v="272252"/>
    <n v="61868"/>
    <n v="466984"/>
    <n v="36411"/>
    <n v="150032"/>
    <n v="207917"/>
    <n v="4.7"/>
    <n v="56005"/>
    <x v="9"/>
    <x v="1"/>
    <n v="1"/>
    <n v="0"/>
    <n v="1"/>
    <n v="0"/>
    <n v="0"/>
    <n v="0"/>
    <n v="1"/>
    <n v="1"/>
  </r>
  <r>
    <s v="ESPT-0144"/>
    <d v="2025-02-25T00:00:00"/>
    <x v="2"/>
    <x v="2"/>
    <x v="3"/>
    <x v="2"/>
    <x v="0"/>
    <x v="2"/>
    <x v="4"/>
    <x v="3"/>
    <x v="1"/>
    <n v="53697"/>
    <n v="6.2"/>
    <n v="25276"/>
    <n v="58963"/>
    <n v="261023"/>
    <n v="36495"/>
    <n v="381757"/>
    <n v="71990"/>
    <n v="308326"/>
    <n v="389257"/>
    <n v="4.0999999999999996"/>
    <n v="59324"/>
    <x v="2"/>
    <x v="0"/>
    <n v="1"/>
    <n v="0"/>
    <n v="1"/>
    <n v="0"/>
    <n v="0"/>
    <n v="0"/>
    <n v="0"/>
    <n v="0"/>
  </r>
  <r>
    <s v="ESPT-0145"/>
    <d v="2024-02-17T00:00:00"/>
    <x v="9"/>
    <x v="1"/>
    <x v="2"/>
    <x v="4"/>
    <x v="2"/>
    <x v="0"/>
    <x v="0"/>
    <x v="5"/>
    <x v="0"/>
    <n v="190834"/>
    <n v="3.4"/>
    <n v="4344"/>
    <n v="43358"/>
    <n v="61950"/>
    <n v="113242"/>
    <n v="222894"/>
    <n v="73626"/>
    <n v="289641"/>
    <n v="415417"/>
    <n v="3.9"/>
    <n v="55163"/>
    <x v="2"/>
    <x v="1"/>
    <n v="1"/>
    <n v="1"/>
    <n v="0"/>
    <n v="0"/>
    <n v="0"/>
    <n v="0"/>
    <n v="1"/>
    <n v="0"/>
  </r>
  <r>
    <s v="ESPT-0146"/>
    <d v="2024-05-26T00:00:00"/>
    <x v="7"/>
    <x v="7"/>
    <x v="0"/>
    <x v="5"/>
    <x v="2"/>
    <x v="1"/>
    <x v="0"/>
    <x v="0"/>
    <x v="2"/>
    <n v="70499"/>
    <n v="4.3"/>
    <n v="56082"/>
    <n v="40107"/>
    <n v="344030"/>
    <n v="21142"/>
    <n v="461361"/>
    <n v="77991"/>
    <n v="175368"/>
    <n v="295462"/>
    <n v="4.5999999999999996"/>
    <n v="323691"/>
    <x v="11"/>
    <x v="1"/>
    <n v="1"/>
    <n v="0"/>
    <n v="0"/>
    <n v="1"/>
    <n v="0"/>
    <n v="0"/>
    <n v="0"/>
    <n v="1"/>
  </r>
  <r>
    <s v="ESPT-0147"/>
    <d v="2025-04-14T00:00:00"/>
    <x v="8"/>
    <x v="7"/>
    <x v="0"/>
    <x v="5"/>
    <x v="1"/>
    <x v="2"/>
    <x v="4"/>
    <x v="4"/>
    <x v="2"/>
    <n v="13640"/>
    <n v="2.5"/>
    <n v="158585"/>
    <n v="25547"/>
    <n v="301863"/>
    <n v="6924"/>
    <n v="492919"/>
    <n v="27296"/>
    <n v="96891"/>
    <n v="140409"/>
    <n v="3.6"/>
    <n v="347073"/>
    <x v="7"/>
    <x v="0"/>
    <n v="1"/>
    <n v="0"/>
    <n v="0"/>
    <n v="1"/>
    <n v="0"/>
    <n v="0"/>
    <n v="0"/>
    <n v="1"/>
  </r>
  <r>
    <s v="ESPT-0148"/>
    <d v="2024-04-15T00:00:00"/>
    <x v="8"/>
    <x v="3"/>
    <x v="3"/>
    <x v="1"/>
    <x v="4"/>
    <x v="1"/>
    <x v="4"/>
    <x v="2"/>
    <x v="4"/>
    <n v="150940"/>
    <n v="9"/>
    <n v="39311"/>
    <n v="59968"/>
    <n v="354381"/>
    <n v="29369"/>
    <n v="483029"/>
    <n v="114918"/>
    <n v="161598"/>
    <n v="288413"/>
    <n v="4.4000000000000004"/>
    <n v="180092"/>
    <x v="7"/>
    <x v="1"/>
    <n v="1"/>
    <n v="0"/>
    <n v="0"/>
    <n v="0"/>
    <n v="0"/>
    <n v="1"/>
    <n v="1"/>
    <n v="1"/>
  </r>
  <r>
    <s v="ESPT-0149"/>
    <d v="2024-10-14T00:00:00"/>
    <x v="2"/>
    <x v="1"/>
    <x v="0"/>
    <x v="4"/>
    <x v="0"/>
    <x v="4"/>
    <x v="3"/>
    <x v="2"/>
    <x v="1"/>
    <n v="9809"/>
    <n v="5.8"/>
    <n v="47988"/>
    <n v="34637"/>
    <n v="135926"/>
    <n v="7526"/>
    <n v="226077"/>
    <n v="216499"/>
    <n v="86738"/>
    <n v="333446"/>
    <n v="4.2"/>
    <n v="106108"/>
    <x v="10"/>
    <x v="1"/>
    <n v="1"/>
    <n v="0"/>
    <n v="1"/>
    <n v="0"/>
    <n v="0"/>
    <n v="0"/>
    <n v="0"/>
    <n v="0"/>
  </r>
  <r>
    <s v="ESPT-0150"/>
    <d v="2025-08-14T00:00:00"/>
    <x v="15"/>
    <x v="2"/>
    <x v="2"/>
    <x v="2"/>
    <x v="4"/>
    <x v="4"/>
    <x v="4"/>
    <x v="1"/>
    <x v="2"/>
    <n v="103678"/>
    <n v="7.4"/>
    <n v="101067"/>
    <n v="43857"/>
    <n v="182842"/>
    <n v="26590"/>
    <n v="354356"/>
    <n v="155401"/>
    <n v="101848"/>
    <n v="269148"/>
    <n v="4.7"/>
    <n v="83639"/>
    <x v="3"/>
    <x v="0"/>
    <n v="1"/>
    <n v="0"/>
    <n v="0"/>
    <n v="1"/>
    <n v="0"/>
    <n v="0"/>
    <n v="1"/>
    <n v="1"/>
  </r>
  <r>
    <s v="ESPT-0151"/>
    <d v="2025-02-24T00:00:00"/>
    <x v="17"/>
    <x v="6"/>
    <x v="2"/>
    <x v="0"/>
    <x v="0"/>
    <x v="1"/>
    <x v="1"/>
    <x v="4"/>
    <x v="1"/>
    <n v="50421"/>
    <n v="3.7"/>
    <n v="182721"/>
    <n v="36312"/>
    <n v="176832"/>
    <n v="31460"/>
    <n v="427325"/>
    <n v="140873"/>
    <n v="59279"/>
    <n v="211948"/>
    <n v="4.5999999999999996"/>
    <n v="363555"/>
    <x v="2"/>
    <x v="0"/>
    <n v="1"/>
    <n v="0"/>
    <n v="1"/>
    <n v="0"/>
    <n v="0"/>
    <n v="0"/>
    <n v="0"/>
    <n v="1"/>
  </r>
  <r>
    <s v="ESPT-0152"/>
    <d v="2024-07-09T00:00:00"/>
    <x v="0"/>
    <x v="5"/>
    <x v="0"/>
    <x v="1"/>
    <x v="7"/>
    <x v="3"/>
    <x v="0"/>
    <x v="2"/>
    <x v="0"/>
    <n v="107154"/>
    <n v="6.3"/>
    <n v="8470"/>
    <n v="5892"/>
    <n v="280939"/>
    <n v="67540"/>
    <n v="362841"/>
    <n v="138682"/>
    <n v="70762"/>
    <n v="239037"/>
    <n v="3.8"/>
    <n v="160139"/>
    <x v="6"/>
    <x v="1"/>
    <n v="1"/>
    <n v="1"/>
    <n v="0"/>
    <n v="0"/>
    <n v="0"/>
    <n v="0"/>
    <n v="1"/>
    <n v="1"/>
  </r>
  <r>
    <s v="ESPT-0153"/>
    <d v="2025-10-07T00:00:00"/>
    <x v="11"/>
    <x v="7"/>
    <x v="1"/>
    <x v="3"/>
    <x v="4"/>
    <x v="4"/>
    <x v="0"/>
    <x v="5"/>
    <x v="0"/>
    <n v="77217"/>
    <n v="9.8000000000000007"/>
    <n v="17402"/>
    <n v="81894"/>
    <n v="240903"/>
    <n v="59154"/>
    <n v="399353"/>
    <n v="57880"/>
    <n v="51161"/>
    <n v="166931"/>
    <n v="3.8"/>
    <n v="279414"/>
    <x v="10"/>
    <x v="0"/>
    <n v="1"/>
    <n v="1"/>
    <n v="0"/>
    <n v="0"/>
    <n v="0"/>
    <n v="0"/>
    <n v="0"/>
    <n v="1"/>
  </r>
  <r>
    <s v="ESPT-0154"/>
    <d v="2024-10-15T00:00:00"/>
    <x v="15"/>
    <x v="4"/>
    <x v="0"/>
    <x v="2"/>
    <x v="7"/>
    <x v="4"/>
    <x v="1"/>
    <x v="4"/>
    <x v="1"/>
    <n v="81004"/>
    <n v="9.5"/>
    <n v="80964"/>
    <n v="75588"/>
    <n v="289158"/>
    <n v="50036"/>
    <n v="495746"/>
    <n v="221997"/>
    <n v="35847"/>
    <n v="275067"/>
    <n v="4.0999999999999996"/>
    <n v="105700"/>
    <x v="10"/>
    <x v="1"/>
    <n v="1"/>
    <n v="0"/>
    <n v="1"/>
    <n v="0"/>
    <n v="0"/>
    <n v="0"/>
    <n v="0"/>
    <n v="1"/>
  </r>
  <r>
    <s v="ESPT-0155"/>
    <d v="2025-11-07T00:00:00"/>
    <x v="8"/>
    <x v="1"/>
    <x v="0"/>
    <x v="1"/>
    <x v="4"/>
    <x v="1"/>
    <x v="3"/>
    <x v="3"/>
    <x v="1"/>
    <n v="97296"/>
    <n v="8.6"/>
    <n v="8905"/>
    <n v="66149"/>
    <n v="197909"/>
    <n v="47628"/>
    <n v="320591"/>
    <n v="165721"/>
    <n v="183376"/>
    <n v="399548"/>
    <n v="4.8"/>
    <n v="75442"/>
    <x v="4"/>
    <x v="0"/>
    <n v="1"/>
    <n v="0"/>
    <n v="1"/>
    <n v="0"/>
    <n v="0"/>
    <n v="0"/>
    <n v="0"/>
    <n v="0"/>
  </r>
  <r>
    <s v="ESPT-0156"/>
    <d v="2024-05-28T00:00:00"/>
    <x v="7"/>
    <x v="1"/>
    <x v="3"/>
    <x v="5"/>
    <x v="5"/>
    <x v="4"/>
    <x v="0"/>
    <x v="4"/>
    <x v="0"/>
    <n v="38396"/>
    <n v="9.3000000000000007"/>
    <n v="93107"/>
    <n v="17909"/>
    <n v="115092"/>
    <n v="18864"/>
    <n v="244972"/>
    <n v="164649"/>
    <n v="280327"/>
    <n v="503712"/>
    <n v="4.5"/>
    <n v="314724"/>
    <x v="11"/>
    <x v="1"/>
    <n v="1"/>
    <n v="1"/>
    <n v="0"/>
    <n v="0"/>
    <n v="0"/>
    <n v="0"/>
    <n v="0"/>
    <n v="0"/>
  </r>
  <r>
    <s v="ESPT-0157"/>
    <d v="2024-08-11T00:00:00"/>
    <x v="12"/>
    <x v="7"/>
    <x v="3"/>
    <x v="0"/>
    <x v="2"/>
    <x v="0"/>
    <x v="1"/>
    <x v="3"/>
    <x v="0"/>
    <n v="116867"/>
    <n v="7.3"/>
    <n v="64537"/>
    <n v="20895"/>
    <n v="102199"/>
    <n v="86385"/>
    <n v="274016"/>
    <n v="150266"/>
    <n v="64740"/>
    <n v="227752"/>
    <n v="3.9"/>
    <n v="97553"/>
    <x v="3"/>
    <x v="1"/>
    <n v="1"/>
    <n v="1"/>
    <n v="0"/>
    <n v="0"/>
    <n v="0"/>
    <n v="0"/>
    <n v="1"/>
    <n v="1"/>
  </r>
  <r>
    <s v="ESPT-0158"/>
    <d v="2025-10-03T00:00:00"/>
    <x v="3"/>
    <x v="2"/>
    <x v="0"/>
    <x v="2"/>
    <x v="0"/>
    <x v="4"/>
    <x v="1"/>
    <x v="3"/>
    <x v="4"/>
    <n v="109312"/>
    <n v="7.4"/>
    <n v="42764"/>
    <n v="76650"/>
    <n v="358699"/>
    <n v="45888"/>
    <n v="524001"/>
    <n v="38703"/>
    <n v="101703"/>
    <n v="184581"/>
    <n v="4.2"/>
    <n v="376405"/>
    <x v="10"/>
    <x v="0"/>
    <n v="1"/>
    <n v="0"/>
    <n v="0"/>
    <n v="0"/>
    <n v="0"/>
    <n v="1"/>
    <n v="1"/>
    <n v="1"/>
  </r>
  <r>
    <s v="ESPT-0159"/>
    <d v="2025-10-15T00:00:00"/>
    <x v="7"/>
    <x v="1"/>
    <x v="2"/>
    <x v="4"/>
    <x v="0"/>
    <x v="1"/>
    <x v="0"/>
    <x v="1"/>
    <x v="1"/>
    <n v="52880"/>
    <n v="4.9000000000000004"/>
    <n v="38334"/>
    <n v="54359"/>
    <n v="158795"/>
    <n v="16397"/>
    <n v="267885"/>
    <n v="101255"/>
    <n v="238084"/>
    <n v="379992"/>
    <n v="3.7"/>
    <n v="291694"/>
    <x v="10"/>
    <x v="0"/>
    <n v="1"/>
    <n v="0"/>
    <n v="1"/>
    <n v="0"/>
    <n v="0"/>
    <n v="0"/>
    <n v="0"/>
    <n v="0"/>
  </r>
  <r>
    <s v="ESPT-0160"/>
    <d v="2024-07-10T00:00:00"/>
    <x v="15"/>
    <x v="5"/>
    <x v="0"/>
    <x v="2"/>
    <x v="1"/>
    <x v="0"/>
    <x v="1"/>
    <x v="5"/>
    <x v="1"/>
    <n v="101405"/>
    <n v="2.5"/>
    <n v="77464"/>
    <n v="5446"/>
    <n v="317046"/>
    <n v="76621"/>
    <n v="476577"/>
    <n v="196582"/>
    <n v="98909"/>
    <n v="351132"/>
    <n v="5"/>
    <n v="190442"/>
    <x v="6"/>
    <x v="1"/>
    <n v="1"/>
    <n v="0"/>
    <n v="1"/>
    <n v="0"/>
    <n v="0"/>
    <n v="0"/>
    <n v="1"/>
    <n v="1"/>
  </r>
  <r>
    <s v="ESPT-0161"/>
    <d v="2025-12-05T00:00:00"/>
    <x v="11"/>
    <x v="5"/>
    <x v="0"/>
    <x v="0"/>
    <x v="6"/>
    <x v="4"/>
    <x v="4"/>
    <x v="2"/>
    <x v="0"/>
    <n v="77495"/>
    <n v="2.8"/>
    <n v="95523"/>
    <n v="30615"/>
    <n v="334038"/>
    <n v="37039"/>
    <n v="497215"/>
    <n v="188698"/>
    <n v="141190"/>
    <n v="364742"/>
    <n v="4.8"/>
    <n v="370986"/>
    <x v="8"/>
    <x v="0"/>
    <n v="1"/>
    <n v="1"/>
    <n v="0"/>
    <n v="0"/>
    <n v="0"/>
    <n v="0"/>
    <n v="0"/>
    <n v="1"/>
  </r>
  <r>
    <s v="ESPT-0162"/>
    <d v="2024-05-25T00:00:00"/>
    <x v="11"/>
    <x v="7"/>
    <x v="0"/>
    <x v="2"/>
    <x v="1"/>
    <x v="2"/>
    <x v="0"/>
    <x v="0"/>
    <x v="1"/>
    <n v="153777"/>
    <n v="4"/>
    <n v="46759"/>
    <n v="62086"/>
    <n v="246844"/>
    <n v="77503"/>
    <n v="433192"/>
    <n v="162971"/>
    <n v="239157"/>
    <n v="411535"/>
    <n v="4.3"/>
    <n v="387394"/>
    <x v="11"/>
    <x v="1"/>
    <n v="1"/>
    <n v="0"/>
    <n v="1"/>
    <n v="0"/>
    <n v="0"/>
    <n v="0"/>
    <n v="1"/>
    <n v="1"/>
  </r>
  <r>
    <s v="ESPT-0163"/>
    <d v="2025-07-14T00:00:00"/>
    <x v="9"/>
    <x v="6"/>
    <x v="0"/>
    <x v="5"/>
    <x v="5"/>
    <x v="2"/>
    <x v="1"/>
    <x v="5"/>
    <x v="3"/>
    <n v="48570"/>
    <n v="2.4"/>
    <n v="2257"/>
    <n v="76064"/>
    <n v="133780"/>
    <n v="25469"/>
    <n v="237570"/>
    <n v="121258"/>
    <n v="42045"/>
    <n v="221588"/>
    <n v="4.8"/>
    <n v="13322"/>
    <x v="6"/>
    <x v="0"/>
    <n v="1"/>
    <n v="0"/>
    <n v="0"/>
    <n v="0"/>
    <n v="1"/>
    <n v="0"/>
    <n v="0"/>
    <n v="1"/>
  </r>
  <r>
    <s v="ESPT-0164"/>
    <d v="2025-10-15T00:00:00"/>
    <x v="12"/>
    <x v="7"/>
    <x v="2"/>
    <x v="1"/>
    <x v="6"/>
    <x v="1"/>
    <x v="3"/>
    <x v="2"/>
    <x v="1"/>
    <n v="104075"/>
    <n v="9.1"/>
    <n v="31622"/>
    <n v="59326"/>
    <n v="204109"/>
    <n v="25986"/>
    <n v="321043"/>
    <n v="71409"/>
    <n v="64686"/>
    <n v="146665"/>
    <n v="3.8"/>
    <n v="196944"/>
    <x v="10"/>
    <x v="0"/>
    <n v="1"/>
    <n v="0"/>
    <n v="1"/>
    <n v="0"/>
    <n v="0"/>
    <n v="0"/>
    <n v="1"/>
    <n v="1"/>
  </r>
  <r>
    <s v="ESPT-0165"/>
    <d v="2025-05-16T00:00:00"/>
    <x v="3"/>
    <x v="4"/>
    <x v="0"/>
    <x v="3"/>
    <x v="4"/>
    <x v="4"/>
    <x v="0"/>
    <x v="4"/>
    <x v="2"/>
    <n v="36977"/>
    <n v="6"/>
    <n v="165591"/>
    <n v="72884"/>
    <n v="186118"/>
    <n v="24571"/>
    <n v="449164"/>
    <n v="54507"/>
    <n v="296517"/>
    <n v="386686"/>
    <n v="4.0999999999999996"/>
    <n v="410941"/>
    <x v="11"/>
    <x v="0"/>
    <n v="1"/>
    <n v="0"/>
    <n v="0"/>
    <n v="1"/>
    <n v="0"/>
    <n v="0"/>
    <n v="0"/>
    <n v="1"/>
  </r>
  <r>
    <s v="ESPT-0166"/>
    <d v="2024-02-06T00:00:00"/>
    <x v="1"/>
    <x v="0"/>
    <x v="0"/>
    <x v="4"/>
    <x v="6"/>
    <x v="3"/>
    <x v="3"/>
    <x v="5"/>
    <x v="0"/>
    <n v="59518"/>
    <n v="6.9"/>
    <n v="3573"/>
    <n v="39057"/>
    <n v="153239"/>
    <n v="44517"/>
    <n v="240386"/>
    <n v="100738"/>
    <n v="187388"/>
    <n v="307852"/>
    <n v="3.7"/>
    <n v="268432"/>
    <x v="2"/>
    <x v="1"/>
    <n v="1"/>
    <n v="1"/>
    <n v="0"/>
    <n v="0"/>
    <n v="0"/>
    <n v="0"/>
    <n v="0"/>
    <n v="0"/>
  </r>
  <r>
    <s v="ESPT-0167"/>
    <d v="2025-09-28T00:00:00"/>
    <x v="1"/>
    <x v="2"/>
    <x v="2"/>
    <x v="1"/>
    <x v="0"/>
    <x v="3"/>
    <x v="3"/>
    <x v="0"/>
    <x v="3"/>
    <n v="181223"/>
    <n v="8.5"/>
    <n v="133040"/>
    <n v="57755"/>
    <n v="115016"/>
    <n v="58259"/>
    <n v="364070"/>
    <n v="74055"/>
    <n v="272505"/>
    <n v="366840"/>
    <n v="4.2"/>
    <n v="165151"/>
    <x v="5"/>
    <x v="0"/>
    <n v="1"/>
    <n v="0"/>
    <n v="0"/>
    <n v="0"/>
    <n v="1"/>
    <n v="0"/>
    <n v="1"/>
    <n v="0"/>
  </r>
  <r>
    <s v="ESPT-0168"/>
    <d v="2025-08-26T00:00:00"/>
    <x v="17"/>
    <x v="2"/>
    <x v="1"/>
    <x v="4"/>
    <x v="2"/>
    <x v="1"/>
    <x v="2"/>
    <x v="4"/>
    <x v="0"/>
    <n v="63895"/>
    <n v="9.1"/>
    <n v="108980"/>
    <n v="42237"/>
    <n v="55121"/>
    <n v="31201"/>
    <n v="237539"/>
    <n v="213212"/>
    <n v="233801"/>
    <n v="504192"/>
    <n v="4.0999999999999996"/>
    <n v="66833"/>
    <x v="3"/>
    <x v="0"/>
    <n v="1"/>
    <n v="1"/>
    <n v="0"/>
    <n v="0"/>
    <n v="0"/>
    <n v="0"/>
    <n v="0"/>
    <n v="0"/>
  </r>
  <r>
    <s v="ESPT-0169"/>
    <d v="2024-08-06T00:00:00"/>
    <x v="10"/>
    <x v="4"/>
    <x v="2"/>
    <x v="0"/>
    <x v="6"/>
    <x v="3"/>
    <x v="4"/>
    <x v="1"/>
    <x v="1"/>
    <n v="109646"/>
    <n v="7.2"/>
    <n v="101480"/>
    <n v="47862"/>
    <n v="301426"/>
    <n v="45511"/>
    <n v="496279"/>
    <n v="102662"/>
    <n v="42853"/>
    <n v="165659"/>
    <n v="3.7"/>
    <n v="48369"/>
    <x v="3"/>
    <x v="1"/>
    <n v="1"/>
    <n v="0"/>
    <n v="1"/>
    <n v="0"/>
    <n v="0"/>
    <n v="0"/>
    <n v="1"/>
    <n v="1"/>
  </r>
  <r>
    <s v="ESPT-0170"/>
    <d v="2025-10-05T00:00:00"/>
    <x v="10"/>
    <x v="5"/>
    <x v="3"/>
    <x v="5"/>
    <x v="0"/>
    <x v="0"/>
    <x v="0"/>
    <x v="5"/>
    <x v="2"/>
    <n v="12425"/>
    <n v="6.7"/>
    <n v="172094"/>
    <n v="80844"/>
    <n v="180461"/>
    <n v="6141"/>
    <n v="439540"/>
    <n v="44946"/>
    <n v="40770"/>
    <n v="133748"/>
    <n v="4.2"/>
    <n v="369728"/>
    <x v="10"/>
    <x v="0"/>
    <n v="1"/>
    <n v="0"/>
    <n v="0"/>
    <n v="1"/>
    <n v="0"/>
    <n v="0"/>
    <n v="0"/>
    <n v="1"/>
  </r>
  <r>
    <s v="ESPT-0171"/>
    <d v="2024-07-18T00:00:00"/>
    <x v="10"/>
    <x v="1"/>
    <x v="0"/>
    <x v="4"/>
    <x v="5"/>
    <x v="4"/>
    <x v="2"/>
    <x v="3"/>
    <x v="2"/>
    <n v="76679"/>
    <n v="3.3"/>
    <n v="138145"/>
    <n v="76537"/>
    <n v="69137"/>
    <n v="46822"/>
    <n v="330641"/>
    <n v="213974"/>
    <n v="271916"/>
    <n v="541801"/>
    <n v="3.8"/>
    <n v="56502"/>
    <x v="6"/>
    <x v="1"/>
    <n v="1"/>
    <n v="0"/>
    <n v="0"/>
    <n v="1"/>
    <n v="0"/>
    <n v="0"/>
    <n v="0"/>
    <n v="0"/>
  </r>
  <r>
    <s v="ESPT-0172"/>
    <d v="2025-09-02T00:00:00"/>
    <x v="4"/>
    <x v="1"/>
    <x v="1"/>
    <x v="5"/>
    <x v="6"/>
    <x v="3"/>
    <x v="1"/>
    <x v="1"/>
    <x v="0"/>
    <n v="115478"/>
    <n v="5.7"/>
    <n v="127088"/>
    <n v="58171"/>
    <n v="349652"/>
    <n v="97937"/>
    <n v="632848"/>
    <n v="121862"/>
    <n v="164604"/>
    <n v="326417"/>
    <n v="4.7"/>
    <n v="112481"/>
    <x v="5"/>
    <x v="0"/>
    <n v="1"/>
    <n v="1"/>
    <n v="0"/>
    <n v="0"/>
    <n v="0"/>
    <n v="0"/>
    <n v="1"/>
    <n v="1"/>
  </r>
  <r>
    <s v="ESPT-0173"/>
    <d v="2024-08-05T00:00:00"/>
    <x v="6"/>
    <x v="6"/>
    <x v="1"/>
    <x v="5"/>
    <x v="0"/>
    <x v="4"/>
    <x v="0"/>
    <x v="5"/>
    <x v="2"/>
    <n v="114738"/>
    <n v="6"/>
    <n v="150424"/>
    <n v="34440"/>
    <n v="74898"/>
    <n v="81514"/>
    <n v="341276"/>
    <n v="197092"/>
    <n v="287868"/>
    <n v="543843"/>
    <n v="4.0999999999999996"/>
    <n v="278988"/>
    <x v="3"/>
    <x v="1"/>
    <n v="1"/>
    <n v="0"/>
    <n v="0"/>
    <n v="1"/>
    <n v="0"/>
    <n v="0"/>
    <n v="1"/>
    <n v="0"/>
  </r>
  <r>
    <s v="ESPT-0174"/>
    <d v="2025-08-08T00:00:00"/>
    <x v="16"/>
    <x v="5"/>
    <x v="3"/>
    <x v="1"/>
    <x v="1"/>
    <x v="3"/>
    <x v="1"/>
    <x v="4"/>
    <x v="0"/>
    <n v="111706"/>
    <n v="6"/>
    <n v="12883"/>
    <n v="76335"/>
    <n v="299385"/>
    <n v="87011"/>
    <n v="475614"/>
    <n v="154728"/>
    <n v="211765"/>
    <n v="409421"/>
    <n v="3.4"/>
    <n v="159509"/>
    <x v="3"/>
    <x v="0"/>
    <n v="1"/>
    <n v="1"/>
    <n v="0"/>
    <n v="0"/>
    <n v="0"/>
    <n v="0"/>
    <n v="1"/>
    <n v="1"/>
  </r>
  <r>
    <s v="ESPT-0175"/>
    <d v="2025-09-08T00:00:00"/>
    <x v="4"/>
    <x v="6"/>
    <x v="1"/>
    <x v="5"/>
    <x v="3"/>
    <x v="0"/>
    <x v="4"/>
    <x v="2"/>
    <x v="0"/>
    <n v="52201"/>
    <n v="4.5"/>
    <n v="81086"/>
    <n v="12222"/>
    <n v="258351"/>
    <n v="22363"/>
    <n v="374022"/>
    <n v="139105"/>
    <n v="149299"/>
    <n v="345123"/>
    <n v="3.9"/>
    <n v="97209"/>
    <x v="5"/>
    <x v="0"/>
    <n v="1"/>
    <n v="1"/>
    <n v="0"/>
    <n v="0"/>
    <n v="0"/>
    <n v="0"/>
    <n v="0"/>
    <n v="1"/>
  </r>
  <r>
    <s v="ESPT-0176"/>
    <d v="2025-04-17T00:00:00"/>
    <x v="5"/>
    <x v="1"/>
    <x v="1"/>
    <x v="5"/>
    <x v="1"/>
    <x v="3"/>
    <x v="1"/>
    <x v="5"/>
    <x v="0"/>
    <n v="171517"/>
    <n v="9.1999999999999993"/>
    <n v="104878"/>
    <n v="56812"/>
    <n v="156031"/>
    <n v="102030"/>
    <n v="419751"/>
    <n v="214868"/>
    <n v="83343"/>
    <n v="308735"/>
    <n v="3.8"/>
    <n v="294743"/>
    <x v="7"/>
    <x v="0"/>
    <n v="1"/>
    <n v="1"/>
    <n v="0"/>
    <n v="0"/>
    <n v="0"/>
    <n v="0"/>
    <n v="1"/>
    <n v="1"/>
  </r>
  <r>
    <s v="ESPT-0177"/>
    <d v="2025-03-10T00:00:00"/>
    <x v="8"/>
    <x v="3"/>
    <x v="1"/>
    <x v="5"/>
    <x v="0"/>
    <x v="0"/>
    <x v="3"/>
    <x v="2"/>
    <x v="4"/>
    <n v="61089"/>
    <n v="7"/>
    <n v="2318"/>
    <n v="36136"/>
    <n v="29853"/>
    <n v="41889"/>
    <n v="110196"/>
    <n v="183783"/>
    <n v="207674"/>
    <n v="419371"/>
    <n v="3.9"/>
    <n v="282701"/>
    <x v="9"/>
    <x v="0"/>
    <n v="1"/>
    <n v="0"/>
    <n v="0"/>
    <n v="0"/>
    <n v="0"/>
    <n v="1"/>
    <n v="0"/>
    <n v="0"/>
  </r>
  <r>
    <s v="ESPT-0178"/>
    <d v="2024-01-24T00:00:00"/>
    <x v="16"/>
    <x v="2"/>
    <x v="3"/>
    <x v="1"/>
    <x v="6"/>
    <x v="4"/>
    <x v="4"/>
    <x v="0"/>
    <x v="0"/>
    <n v="4500"/>
    <n v="6.1"/>
    <n v="44182"/>
    <n v="21173"/>
    <n v="48999"/>
    <n v="1831"/>
    <n v="116185"/>
    <n v="44647"/>
    <n v="301960"/>
    <n v="377699"/>
    <n v="3.4"/>
    <n v="120813"/>
    <x v="0"/>
    <x v="1"/>
    <n v="1"/>
    <n v="1"/>
    <n v="0"/>
    <n v="0"/>
    <n v="0"/>
    <n v="0"/>
    <n v="0"/>
    <n v="0"/>
  </r>
  <r>
    <s v="ESPT-0179"/>
    <d v="2025-04-26T00:00:00"/>
    <x v="4"/>
    <x v="5"/>
    <x v="0"/>
    <x v="2"/>
    <x v="4"/>
    <x v="1"/>
    <x v="1"/>
    <x v="3"/>
    <x v="2"/>
    <n v="100733"/>
    <n v="5.0999999999999996"/>
    <n v="4996"/>
    <n v="26442"/>
    <n v="339630"/>
    <n v="65004"/>
    <n v="436072"/>
    <n v="125263"/>
    <n v="46461"/>
    <n v="201439"/>
    <n v="5"/>
    <n v="156033"/>
    <x v="7"/>
    <x v="0"/>
    <n v="1"/>
    <n v="0"/>
    <n v="0"/>
    <n v="1"/>
    <n v="0"/>
    <n v="0"/>
    <n v="1"/>
    <n v="1"/>
  </r>
  <r>
    <s v="ESPT-0180"/>
    <d v="2025-09-25T00:00:00"/>
    <x v="10"/>
    <x v="7"/>
    <x v="1"/>
    <x v="2"/>
    <x v="4"/>
    <x v="4"/>
    <x v="3"/>
    <x v="2"/>
    <x v="0"/>
    <n v="228508"/>
    <n v="8.6999999999999993"/>
    <n v="18018"/>
    <n v="41527"/>
    <n v="210687"/>
    <n v="71945"/>
    <n v="342177"/>
    <n v="109818"/>
    <n v="282794"/>
    <n v="447191"/>
    <n v="3.7"/>
    <n v="316001"/>
    <x v="5"/>
    <x v="0"/>
    <n v="1"/>
    <n v="1"/>
    <n v="0"/>
    <n v="0"/>
    <n v="0"/>
    <n v="0"/>
    <n v="1"/>
    <n v="0"/>
  </r>
  <r>
    <s v="ESPT-0181"/>
    <d v="2024-10-22T00:00:00"/>
    <x v="0"/>
    <x v="4"/>
    <x v="2"/>
    <x v="3"/>
    <x v="5"/>
    <x v="3"/>
    <x v="1"/>
    <x v="4"/>
    <x v="0"/>
    <n v="86694"/>
    <n v="9"/>
    <n v="158075"/>
    <n v="75132"/>
    <n v="256355"/>
    <n v="62839"/>
    <n v="552401"/>
    <n v="193780"/>
    <n v="240060"/>
    <n v="486675"/>
    <n v="4.3"/>
    <n v="195129"/>
    <x v="10"/>
    <x v="1"/>
    <n v="1"/>
    <n v="1"/>
    <n v="0"/>
    <n v="0"/>
    <n v="0"/>
    <n v="0"/>
    <n v="0"/>
    <n v="1"/>
  </r>
  <r>
    <s v="ESPT-0182"/>
    <d v="2025-09-03T00:00:00"/>
    <x v="10"/>
    <x v="5"/>
    <x v="2"/>
    <x v="5"/>
    <x v="1"/>
    <x v="4"/>
    <x v="1"/>
    <x v="4"/>
    <x v="0"/>
    <n v="100247"/>
    <n v="2.9"/>
    <n v="71703"/>
    <n v="75531"/>
    <n v="163529"/>
    <n v="50131"/>
    <n v="360894"/>
    <n v="165174"/>
    <n v="125970"/>
    <n v="346655"/>
    <n v="3.5"/>
    <n v="91472"/>
    <x v="5"/>
    <x v="0"/>
    <n v="1"/>
    <n v="1"/>
    <n v="0"/>
    <n v="0"/>
    <n v="0"/>
    <n v="0"/>
    <n v="1"/>
    <n v="1"/>
  </r>
  <r>
    <s v="ESPT-0183"/>
    <d v="2025-07-19T00:00:00"/>
    <x v="9"/>
    <x v="7"/>
    <x v="2"/>
    <x v="2"/>
    <x v="2"/>
    <x v="1"/>
    <x v="2"/>
    <x v="1"/>
    <x v="0"/>
    <n v="19468"/>
    <n v="4.4000000000000004"/>
    <n v="144673"/>
    <n v="5026"/>
    <n v="130130"/>
    <n v="6047"/>
    <n v="285876"/>
    <n v="61567"/>
    <n v="203742"/>
    <n v="310669"/>
    <n v="3.6"/>
    <n v="412188"/>
    <x v="6"/>
    <x v="0"/>
    <n v="1"/>
    <n v="1"/>
    <n v="0"/>
    <n v="0"/>
    <n v="0"/>
    <n v="0"/>
    <n v="0"/>
    <n v="0"/>
  </r>
  <r>
    <s v="ESPT-0184"/>
    <d v="2025-04-21T00:00:00"/>
    <x v="15"/>
    <x v="2"/>
    <x v="3"/>
    <x v="1"/>
    <x v="0"/>
    <x v="4"/>
    <x v="3"/>
    <x v="4"/>
    <x v="0"/>
    <n v="71958"/>
    <n v="4"/>
    <n v="12228"/>
    <n v="19516"/>
    <n v="226977"/>
    <n v="22312"/>
    <n v="281033"/>
    <n v="195566"/>
    <n v="245392"/>
    <n v="470315"/>
    <n v="4.3"/>
    <n v="164754"/>
    <x v="7"/>
    <x v="0"/>
    <n v="1"/>
    <n v="1"/>
    <n v="0"/>
    <n v="0"/>
    <n v="0"/>
    <n v="0"/>
    <n v="0"/>
    <n v="0"/>
  </r>
  <r>
    <s v="ESPT-0185"/>
    <d v="2024-09-14T00:00:00"/>
    <x v="0"/>
    <x v="5"/>
    <x v="1"/>
    <x v="4"/>
    <x v="2"/>
    <x v="0"/>
    <x v="4"/>
    <x v="3"/>
    <x v="0"/>
    <n v="10342"/>
    <n v="8.9"/>
    <n v="36826"/>
    <n v="81937"/>
    <n v="313312"/>
    <n v="7451"/>
    <n v="439526"/>
    <n v="177469"/>
    <n v="93675"/>
    <n v="314127"/>
    <n v="3.9"/>
    <n v="109891"/>
    <x v="5"/>
    <x v="1"/>
    <n v="1"/>
    <n v="1"/>
    <n v="0"/>
    <n v="0"/>
    <n v="0"/>
    <n v="0"/>
    <n v="0"/>
    <n v="1"/>
  </r>
  <r>
    <s v="ESPT-0186"/>
    <d v="2025-06-30T00:00:00"/>
    <x v="13"/>
    <x v="5"/>
    <x v="3"/>
    <x v="1"/>
    <x v="0"/>
    <x v="1"/>
    <x v="4"/>
    <x v="3"/>
    <x v="2"/>
    <n v="46884"/>
    <n v="8.1"/>
    <n v="30757"/>
    <n v="22034"/>
    <n v="116152"/>
    <n v="28790"/>
    <n v="197733"/>
    <n v="219116"/>
    <n v="47866"/>
    <n v="301900"/>
    <n v="4.4000000000000004"/>
    <n v="271988"/>
    <x v="1"/>
    <x v="0"/>
    <n v="1"/>
    <n v="0"/>
    <n v="0"/>
    <n v="1"/>
    <n v="0"/>
    <n v="0"/>
    <n v="0"/>
    <n v="0"/>
  </r>
  <r>
    <s v="ESPT-0187"/>
    <d v="2024-11-26T00:00:00"/>
    <x v="17"/>
    <x v="2"/>
    <x v="2"/>
    <x v="2"/>
    <x v="4"/>
    <x v="4"/>
    <x v="0"/>
    <x v="3"/>
    <x v="0"/>
    <n v="20360"/>
    <n v="3.3"/>
    <n v="111201"/>
    <n v="74119"/>
    <n v="330875"/>
    <n v="12121"/>
    <n v="528316"/>
    <n v="180266"/>
    <n v="69931"/>
    <n v="292089"/>
    <n v="4.0999999999999996"/>
    <n v="116635"/>
    <x v="4"/>
    <x v="1"/>
    <n v="1"/>
    <n v="1"/>
    <n v="0"/>
    <n v="0"/>
    <n v="0"/>
    <n v="0"/>
    <n v="0"/>
    <n v="1"/>
  </r>
  <r>
    <s v="ESPT-0188"/>
    <d v="2025-12-25T00:00:00"/>
    <x v="1"/>
    <x v="2"/>
    <x v="3"/>
    <x v="3"/>
    <x v="0"/>
    <x v="3"/>
    <x v="2"/>
    <x v="4"/>
    <x v="1"/>
    <n v="66153"/>
    <n v="5.2"/>
    <n v="111292"/>
    <n v="44515"/>
    <n v="187108"/>
    <n v="32877"/>
    <n v="375792"/>
    <n v="208569"/>
    <n v="164243"/>
    <n v="388603"/>
    <n v="4.2"/>
    <n v="286048"/>
    <x v="8"/>
    <x v="0"/>
    <n v="1"/>
    <n v="0"/>
    <n v="1"/>
    <n v="0"/>
    <n v="0"/>
    <n v="0"/>
    <n v="0"/>
    <n v="0"/>
  </r>
  <r>
    <s v="ESPT-0189"/>
    <d v="2024-01-30T00:00:00"/>
    <x v="16"/>
    <x v="5"/>
    <x v="3"/>
    <x v="0"/>
    <x v="1"/>
    <x v="1"/>
    <x v="1"/>
    <x v="5"/>
    <x v="0"/>
    <n v="102869"/>
    <n v="9"/>
    <n v="177470"/>
    <n v="62629"/>
    <n v="172849"/>
    <n v="73439"/>
    <n v="486387"/>
    <n v="155983"/>
    <n v="101249"/>
    <n v="280611"/>
    <n v="4.4000000000000004"/>
    <n v="331376"/>
    <x v="0"/>
    <x v="1"/>
    <n v="1"/>
    <n v="1"/>
    <n v="0"/>
    <n v="0"/>
    <n v="0"/>
    <n v="0"/>
    <n v="1"/>
    <n v="1"/>
  </r>
  <r>
    <s v="ESPT-0190"/>
    <d v="2025-06-03T00:00:00"/>
    <x v="14"/>
    <x v="7"/>
    <x v="1"/>
    <x v="0"/>
    <x v="4"/>
    <x v="2"/>
    <x v="1"/>
    <x v="0"/>
    <x v="1"/>
    <n v="89200"/>
    <n v="2.5"/>
    <n v="106898"/>
    <n v="17724"/>
    <n v="90431"/>
    <n v="64838"/>
    <n v="279891"/>
    <n v="10538"/>
    <n v="305634"/>
    <n v="353319"/>
    <n v="4.7"/>
    <n v="95522"/>
    <x v="1"/>
    <x v="0"/>
    <n v="1"/>
    <n v="0"/>
    <n v="1"/>
    <n v="0"/>
    <n v="0"/>
    <n v="0"/>
    <n v="0"/>
    <n v="0"/>
  </r>
  <r>
    <s v="ESPT-0191"/>
    <d v="2025-11-19T00:00:00"/>
    <x v="12"/>
    <x v="3"/>
    <x v="2"/>
    <x v="0"/>
    <x v="4"/>
    <x v="1"/>
    <x v="0"/>
    <x v="2"/>
    <x v="2"/>
    <n v="83441"/>
    <n v="9.8000000000000007"/>
    <n v="130717"/>
    <n v="55499"/>
    <n v="187377"/>
    <n v="44515"/>
    <n v="418108"/>
    <n v="224711"/>
    <n v="246407"/>
    <n v="503844"/>
    <n v="4.7"/>
    <n v="399509"/>
    <x v="4"/>
    <x v="0"/>
    <n v="1"/>
    <n v="0"/>
    <n v="0"/>
    <n v="1"/>
    <n v="0"/>
    <n v="0"/>
    <n v="0"/>
    <n v="0"/>
  </r>
  <r>
    <s v="ESPT-0192"/>
    <d v="2025-05-01T00:00:00"/>
    <x v="15"/>
    <x v="1"/>
    <x v="3"/>
    <x v="4"/>
    <x v="7"/>
    <x v="0"/>
    <x v="0"/>
    <x v="4"/>
    <x v="0"/>
    <n v="75485"/>
    <n v="9.1"/>
    <n v="91620"/>
    <n v="40357"/>
    <n v="313975"/>
    <n v="42035"/>
    <n v="487987"/>
    <n v="148735"/>
    <n v="77090"/>
    <n v="270696"/>
    <n v="3.9"/>
    <n v="357089"/>
    <x v="11"/>
    <x v="0"/>
    <n v="1"/>
    <n v="1"/>
    <n v="0"/>
    <n v="0"/>
    <n v="0"/>
    <n v="0"/>
    <n v="0"/>
    <n v="1"/>
  </r>
  <r>
    <s v="ESPT-0193"/>
    <d v="2025-05-18T00:00:00"/>
    <x v="10"/>
    <x v="0"/>
    <x v="1"/>
    <x v="2"/>
    <x v="3"/>
    <x v="0"/>
    <x v="2"/>
    <x v="2"/>
    <x v="1"/>
    <n v="129023"/>
    <n v="5.6"/>
    <n v="165029"/>
    <n v="40038"/>
    <n v="196712"/>
    <n v="35495"/>
    <n v="437274"/>
    <n v="149981"/>
    <n v="184692"/>
    <n v="371287"/>
    <n v="3.9"/>
    <n v="399630"/>
    <x v="11"/>
    <x v="0"/>
    <n v="1"/>
    <n v="0"/>
    <n v="1"/>
    <n v="0"/>
    <n v="0"/>
    <n v="0"/>
    <n v="1"/>
    <n v="1"/>
  </r>
  <r>
    <s v="ESPT-0194"/>
    <d v="2025-03-09T00:00:00"/>
    <x v="5"/>
    <x v="5"/>
    <x v="0"/>
    <x v="2"/>
    <x v="4"/>
    <x v="4"/>
    <x v="0"/>
    <x v="4"/>
    <x v="0"/>
    <n v="65605"/>
    <n v="3.5"/>
    <n v="165896"/>
    <n v="45812"/>
    <n v="322627"/>
    <n v="55450"/>
    <n v="589785"/>
    <n v="179786"/>
    <n v="264643"/>
    <n v="472624"/>
    <n v="4.3"/>
    <n v="220522"/>
    <x v="9"/>
    <x v="0"/>
    <n v="1"/>
    <n v="1"/>
    <n v="0"/>
    <n v="0"/>
    <n v="0"/>
    <n v="0"/>
    <n v="0"/>
    <n v="1"/>
  </r>
  <r>
    <s v="ESPT-0195"/>
    <d v="2024-03-19T00:00:00"/>
    <x v="7"/>
    <x v="4"/>
    <x v="3"/>
    <x v="3"/>
    <x v="7"/>
    <x v="1"/>
    <x v="1"/>
    <x v="5"/>
    <x v="2"/>
    <n v="112234"/>
    <n v="3.9"/>
    <n v="13117"/>
    <n v="70191"/>
    <n v="27520"/>
    <n v="20988"/>
    <n v="131816"/>
    <n v="198781"/>
    <n v="124758"/>
    <n v="376190"/>
    <n v="5"/>
    <n v="9950"/>
    <x v="9"/>
    <x v="1"/>
    <n v="1"/>
    <n v="0"/>
    <n v="0"/>
    <n v="1"/>
    <n v="0"/>
    <n v="0"/>
    <n v="1"/>
    <n v="0"/>
  </r>
  <r>
    <s v="ESPT-0196"/>
    <d v="2025-02-25T00:00:00"/>
    <x v="4"/>
    <x v="7"/>
    <x v="0"/>
    <x v="3"/>
    <x v="4"/>
    <x v="2"/>
    <x v="0"/>
    <x v="3"/>
    <x v="1"/>
    <n v="230365"/>
    <n v="9.4"/>
    <n v="64404"/>
    <n v="26485"/>
    <n v="125570"/>
    <n v="49238"/>
    <n v="265697"/>
    <n v="22628"/>
    <n v="64972"/>
    <n v="96243"/>
    <n v="5"/>
    <n v="46851"/>
    <x v="2"/>
    <x v="0"/>
    <n v="1"/>
    <n v="0"/>
    <n v="1"/>
    <n v="0"/>
    <n v="0"/>
    <n v="0"/>
    <n v="1"/>
    <n v="1"/>
  </r>
  <r>
    <s v="ESPT-0197"/>
    <d v="2025-01-02T00:00:00"/>
    <x v="13"/>
    <x v="3"/>
    <x v="3"/>
    <x v="3"/>
    <x v="1"/>
    <x v="4"/>
    <x v="1"/>
    <x v="3"/>
    <x v="0"/>
    <n v="151103"/>
    <n v="5.6"/>
    <n v="106155"/>
    <n v="75143"/>
    <n v="295279"/>
    <n v="57291"/>
    <n v="533868"/>
    <n v="85200"/>
    <n v="215881"/>
    <n v="330272"/>
    <n v="4.2"/>
    <n v="270816"/>
    <x v="0"/>
    <x v="0"/>
    <n v="1"/>
    <n v="1"/>
    <n v="0"/>
    <n v="0"/>
    <n v="0"/>
    <n v="0"/>
    <n v="1"/>
    <n v="1"/>
  </r>
  <r>
    <s v="ESPT-0198"/>
    <d v="2025-10-03T00:00:00"/>
    <x v="4"/>
    <x v="5"/>
    <x v="1"/>
    <x v="2"/>
    <x v="1"/>
    <x v="3"/>
    <x v="1"/>
    <x v="2"/>
    <x v="0"/>
    <n v="127904"/>
    <n v="5.9"/>
    <n v="160146"/>
    <n v="17482"/>
    <n v="77017"/>
    <n v="77861"/>
    <n v="332506"/>
    <n v="94070"/>
    <n v="80053"/>
    <n v="204596"/>
    <n v="3.3"/>
    <n v="165144"/>
    <x v="10"/>
    <x v="0"/>
    <n v="1"/>
    <n v="1"/>
    <n v="0"/>
    <n v="0"/>
    <n v="0"/>
    <n v="0"/>
    <n v="1"/>
    <n v="1"/>
  </r>
  <r>
    <s v="ESPT-0199"/>
    <d v="2024-11-29T00:00:00"/>
    <x v="15"/>
    <x v="0"/>
    <x v="1"/>
    <x v="1"/>
    <x v="7"/>
    <x v="2"/>
    <x v="2"/>
    <x v="0"/>
    <x v="0"/>
    <n v="33339"/>
    <n v="3.3"/>
    <n v="25745"/>
    <n v="21351"/>
    <n v="64437"/>
    <n v="19458"/>
    <n v="130991"/>
    <n v="111201"/>
    <n v="120908"/>
    <n v="264180"/>
    <n v="4.4000000000000004"/>
    <n v="129502"/>
    <x v="4"/>
    <x v="1"/>
    <n v="1"/>
    <n v="1"/>
    <n v="0"/>
    <n v="0"/>
    <n v="0"/>
    <n v="0"/>
    <n v="0"/>
    <n v="0"/>
  </r>
  <r>
    <s v="ESPT-0200"/>
    <d v="2025-09-27T00:00:00"/>
    <x v="17"/>
    <x v="0"/>
    <x v="1"/>
    <x v="0"/>
    <x v="7"/>
    <x v="1"/>
    <x v="0"/>
    <x v="2"/>
    <x v="0"/>
    <n v="128411"/>
    <n v="6.1"/>
    <n v="103091"/>
    <n v="57381"/>
    <n v="27143"/>
    <n v="73152"/>
    <n v="260767"/>
    <n v="103807"/>
    <n v="188517"/>
    <n v="345199"/>
    <n v="4.2"/>
    <n v="113884"/>
    <x v="5"/>
    <x v="0"/>
    <n v="1"/>
    <n v="1"/>
    <n v="0"/>
    <n v="0"/>
    <n v="0"/>
    <n v="0"/>
    <n v="1"/>
    <n v="0"/>
  </r>
  <r>
    <s v="ESPT-0201"/>
    <d v="2024-11-26T00:00:00"/>
    <x v="3"/>
    <x v="1"/>
    <x v="2"/>
    <x v="1"/>
    <x v="3"/>
    <x v="2"/>
    <x v="1"/>
    <x v="4"/>
    <x v="2"/>
    <n v="146866"/>
    <n v="8.4"/>
    <n v="12142"/>
    <n v="61608"/>
    <n v="127442"/>
    <n v="113185"/>
    <n v="314377"/>
    <n v="189149"/>
    <n v="54587"/>
    <n v="280300"/>
    <n v="4.5999999999999996"/>
    <n v="89546"/>
    <x v="4"/>
    <x v="1"/>
    <n v="1"/>
    <n v="0"/>
    <n v="0"/>
    <n v="1"/>
    <n v="0"/>
    <n v="0"/>
    <n v="1"/>
    <n v="1"/>
  </r>
  <r>
    <s v="ESPT-0202"/>
    <d v="2025-12-20T00:00:00"/>
    <x v="7"/>
    <x v="3"/>
    <x v="0"/>
    <x v="1"/>
    <x v="4"/>
    <x v="4"/>
    <x v="4"/>
    <x v="2"/>
    <x v="0"/>
    <n v="58277"/>
    <n v="6.5"/>
    <n v="17276"/>
    <n v="11867"/>
    <n v="326038"/>
    <n v="30243"/>
    <n v="385424"/>
    <n v="58189"/>
    <n v="200632"/>
    <n v="267757"/>
    <n v="4.5999999999999996"/>
    <n v="129211"/>
    <x v="8"/>
    <x v="0"/>
    <n v="1"/>
    <n v="1"/>
    <n v="0"/>
    <n v="0"/>
    <n v="0"/>
    <n v="0"/>
    <n v="0"/>
    <n v="1"/>
  </r>
  <r>
    <s v="ESPT-0203"/>
    <d v="2024-04-19T00:00:00"/>
    <x v="16"/>
    <x v="2"/>
    <x v="3"/>
    <x v="1"/>
    <x v="7"/>
    <x v="2"/>
    <x v="4"/>
    <x v="0"/>
    <x v="0"/>
    <n v="127455"/>
    <n v="4.3"/>
    <n v="29246"/>
    <n v="21561"/>
    <n v="240191"/>
    <n v="44583"/>
    <n v="335581"/>
    <n v="30985"/>
    <n v="122342"/>
    <n v="211633"/>
    <n v="4.2"/>
    <n v="8494"/>
    <x v="7"/>
    <x v="1"/>
    <n v="1"/>
    <n v="1"/>
    <n v="0"/>
    <n v="0"/>
    <n v="0"/>
    <n v="0"/>
    <n v="1"/>
    <n v="1"/>
  </r>
  <r>
    <s v="ESPT-0204"/>
    <d v="2024-11-04T00:00:00"/>
    <x v="8"/>
    <x v="0"/>
    <x v="2"/>
    <x v="4"/>
    <x v="1"/>
    <x v="1"/>
    <x v="2"/>
    <x v="0"/>
    <x v="0"/>
    <n v="84502"/>
    <n v="2.6"/>
    <n v="55287"/>
    <n v="4438"/>
    <n v="172192"/>
    <n v="69181"/>
    <n v="301098"/>
    <n v="25775"/>
    <n v="261727"/>
    <n v="326671"/>
    <n v="4.4000000000000004"/>
    <n v="200240"/>
    <x v="4"/>
    <x v="1"/>
    <n v="1"/>
    <n v="1"/>
    <n v="0"/>
    <n v="0"/>
    <n v="0"/>
    <n v="0"/>
    <n v="0"/>
    <n v="0"/>
  </r>
  <r>
    <s v="ESPT-0205"/>
    <d v="2025-01-17T00:00:00"/>
    <x v="0"/>
    <x v="2"/>
    <x v="0"/>
    <x v="2"/>
    <x v="3"/>
    <x v="3"/>
    <x v="1"/>
    <x v="1"/>
    <x v="1"/>
    <n v="130236"/>
    <n v="2"/>
    <n v="9849"/>
    <n v="74218"/>
    <n v="153369"/>
    <n v="54950"/>
    <n v="292386"/>
    <n v="157502"/>
    <n v="247452"/>
    <n v="463050"/>
    <n v="3.5"/>
    <n v="401992"/>
    <x v="0"/>
    <x v="0"/>
    <n v="1"/>
    <n v="0"/>
    <n v="1"/>
    <n v="0"/>
    <n v="0"/>
    <n v="0"/>
    <n v="1"/>
    <n v="0"/>
  </r>
  <r>
    <s v="ESPT-0206"/>
    <d v="2024-01-16T00:00:00"/>
    <x v="16"/>
    <x v="0"/>
    <x v="0"/>
    <x v="3"/>
    <x v="3"/>
    <x v="4"/>
    <x v="1"/>
    <x v="4"/>
    <x v="3"/>
    <n v="115536"/>
    <n v="5"/>
    <n v="113485"/>
    <n v="78132"/>
    <n v="278607"/>
    <n v="98115"/>
    <n v="568339"/>
    <n v="187115"/>
    <n v="260550"/>
    <n v="484404"/>
    <n v="4.2"/>
    <n v="334964"/>
    <x v="0"/>
    <x v="1"/>
    <n v="1"/>
    <n v="0"/>
    <n v="0"/>
    <n v="0"/>
    <n v="1"/>
    <n v="0"/>
    <n v="1"/>
    <n v="1"/>
  </r>
  <r>
    <s v="ESPT-0207"/>
    <d v="2025-04-02T00:00:00"/>
    <x v="5"/>
    <x v="7"/>
    <x v="2"/>
    <x v="2"/>
    <x v="1"/>
    <x v="0"/>
    <x v="3"/>
    <x v="1"/>
    <x v="0"/>
    <n v="112159"/>
    <n v="6"/>
    <n v="79046"/>
    <n v="52367"/>
    <n v="69482"/>
    <n v="95034"/>
    <n v="295929"/>
    <n v="106601"/>
    <n v="205051"/>
    <n v="353516"/>
    <n v="3.8"/>
    <n v="71148"/>
    <x v="7"/>
    <x v="0"/>
    <n v="1"/>
    <n v="1"/>
    <n v="0"/>
    <n v="0"/>
    <n v="0"/>
    <n v="0"/>
    <n v="1"/>
    <n v="0"/>
  </r>
  <r>
    <s v="ESPT-0208"/>
    <d v="2025-11-27T00:00:00"/>
    <x v="2"/>
    <x v="1"/>
    <x v="0"/>
    <x v="4"/>
    <x v="7"/>
    <x v="3"/>
    <x v="4"/>
    <x v="4"/>
    <x v="2"/>
    <n v="87635"/>
    <n v="3.8"/>
    <n v="175740"/>
    <n v="23562"/>
    <n v="108044"/>
    <n v="64729"/>
    <n v="372075"/>
    <n v="20679"/>
    <n v="273704"/>
    <n v="338069"/>
    <n v="4.2"/>
    <n v="29140"/>
    <x v="4"/>
    <x v="0"/>
    <n v="1"/>
    <n v="0"/>
    <n v="0"/>
    <n v="1"/>
    <n v="0"/>
    <n v="0"/>
    <n v="0"/>
    <n v="1"/>
  </r>
  <r>
    <s v="ESPT-0209"/>
    <d v="2025-12-07T00:00:00"/>
    <x v="9"/>
    <x v="2"/>
    <x v="0"/>
    <x v="1"/>
    <x v="2"/>
    <x v="3"/>
    <x v="1"/>
    <x v="2"/>
    <x v="0"/>
    <n v="111379"/>
    <n v="8"/>
    <n v="166355"/>
    <n v="49283"/>
    <n v="289375"/>
    <n v="75730"/>
    <n v="580743"/>
    <n v="106973"/>
    <n v="247889"/>
    <n v="416674"/>
    <n v="4.0999999999999996"/>
    <n v="401790"/>
    <x v="8"/>
    <x v="0"/>
    <n v="1"/>
    <n v="1"/>
    <n v="0"/>
    <n v="0"/>
    <n v="0"/>
    <n v="0"/>
    <n v="1"/>
    <n v="1"/>
  </r>
  <r>
    <s v="ESPT-0210"/>
    <d v="2025-11-30T00:00:00"/>
    <x v="5"/>
    <x v="6"/>
    <x v="0"/>
    <x v="1"/>
    <x v="3"/>
    <x v="1"/>
    <x v="3"/>
    <x v="1"/>
    <x v="1"/>
    <n v="50083"/>
    <n v="3.5"/>
    <n v="9561"/>
    <n v="34136"/>
    <n v="248614"/>
    <n v="12778"/>
    <n v="305089"/>
    <n v="69930"/>
    <n v="83939"/>
    <n v="205794"/>
    <n v="4.8"/>
    <n v="133141"/>
    <x v="4"/>
    <x v="0"/>
    <n v="1"/>
    <n v="0"/>
    <n v="1"/>
    <n v="0"/>
    <n v="0"/>
    <n v="0"/>
    <n v="0"/>
    <n v="1"/>
  </r>
  <r>
    <s v="ESPT-0211"/>
    <d v="2024-08-09T00:00:00"/>
    <x v="11"/>
    <x v="3"/>
    <x v="2"/>
    <x v="0"/>
    <x v="2"/>
    <x v="2"/>
    <x v="0"/>
    <x v="4"/>
    <x v="1"/>
    <n v="58257"/>
    <n v="9.6"/>
    <n v="62353"/>
    <n v="38435"/>
    <n v="236960"/>
    <n v="36641"/>
    <n v="374389"/>
    <n v="106417"/>
    <n v="133361"/>
    <n v="267911"/>
    <n v="4"/>
    <n v="375478"/>
    <x v="3"/>
    <x v="1"/>
    <n v="1"/>
    <n v="0"/>
    <n v="1"/>
    <n v="0"/>
    <n v="0"/>
    <n v="0"/>
    <n v="0"/>
    <n v="1"/>
  </r>
  <r>
    <s v="ESPT-0212"/>
    <d v="2024-05-08T00:00:00"/>
    <x v="10"/>
    <x v="7"/>
    <x v="3"/>
    <x v="0"/>
    <x v="4"/>
    <x v="3"/>
    <x v="0"/>
    <x v="0"/>
    <x v="1"/>
    <n v="65625"/>
    <n v="8.6999999999999993"/>
    <n v="83972"/>
    <n v="56487"/>
    <n v="32002"/>
    <n v="47730"/>
    <n v="220191"/>
    <n v="83672"/>
    <n v="228682"/>
    <n v="373351"/>
    <n v="4"/>
    <n v="122505"/>
    <x v="11"/>
    <x v="1"/>
    <n v="1"/>
    <n v="0"/>
    <n v="1"/>
    <n v="0"/>
    <n v="0"/>
    <n v="0"/>
    <n v="0"/>
    <n v="0"/>
  </r>
  <r>
    <s v="ESPT-0213"/>
    <d v="2025-06-22T00:00:00"/>
    <x v="0"/>
    <x v="6"/>
    <x v="3"/>
    <x v="4"/>
    <x v="2"/>
    <x v="3"/>
    <x v="2"/>
    <x v="2"/>
    <x v="0"/>
    <n v="50321"/>
    <n v="3.1"/>
    <n v="167774"/>
    <n v="24022"/>
    <n v="209575"/>
    <n v="16274"/>
    <n v="417645"/>
    <n v="26723"/>
    <n v="192362"/>
    <n v="271032"/>
    <n v="4.0999999999999996"/>
    <n v="386798"/>
    <x v="1"/>
    <x v="0"/>
    <n v="1"/>
    <n v="1"/>
    <n v="0"/>
    <n v="0"/>
    <n v="0"/>
    <n v="0"/>
    <n v="0"/>
    <n v="1"/>
  </r>
  <r>
    <s v="ESPT-0214"/>
    <d v="2025-04-28T00:00:00"/>
    <x v="14"/>
    <x v="1"/>
    <x v="2"/>
    <x v="3"/>
    <x v="1"/>
    <x v="3"/>
    <x v="1"/>
    <x v="0"/>
    <x v="0"/>
    <n v="20261"/>
    <n v="7.6"/>
    <n v="99530"/>
    <n v="51042"/>
    <n v="52965"/>
    <n v="9158"/>
    <n v="212695"/>
    <n v="83079"/>
    <n v="58109"/>
    <n v="171108"/>
    <n v="4.5999999999999996"/>
    <n v="131003"/>
    <x v="7"/>
    <x v="0"/>
    <n v="1"/>
    <n v="1"/>
    <n v="0"/>
    <n v="0"/>
    <n v="0"/>
    <n v="0"/>
    <n v="0"/>
    <n v="1"/>
  </r>
  <r>
    <s v="ESPT-0215"/>
    <d v="2024-10-20T00:00:00"/>
    <x v="0"/>
    <x v="4"/>
    <x v="1"/>
    <x v="5"/>
    <x v="1"/>
    <x v="0"/>
    <x v="0"/>
    <x v="1"/>
    <x v="3"/>
    <n v="107140"/>
    <n v="8.9"/>
    <n v="19615"/>
    <n v="30010"/>
    <n v="151988"/>
    <n v="85680"/>
    <n v="287293"/>
    <n v="206768"/>
    <n v="150465"/>
    <n v="369043"/>
    <n v="4.3"/>
    <n v="279251"/>
    <x v="10"/>
    <x v="1"/>
    <n v="1"/>
    <n v="0"/>
    <n v="0"/>
    <n v="0"/>
    <n v="1"/>
    <n v="0"/>
    <n v="1"/>
    <n v="0"/>
  </r>
  <r>
    <s v="ESPT-0216"/>
    <d v="2024-10-12T00:00:00"/>
    <x v="8"/>
    <x v="1"/>
    <x v="0"/>
    <x v="4"/>
    <x v="0"/>
    <x v="0"/>
    <x v="1"/>
    <x v="5"/>
    <x v="1"/>
    <n v="83048"/>
    <n v="2.2000000000000002"/>
    <n v="133027"/>
    <n v="83794"/>
    <n v="55787"/>
    <n v="47181"/>
    <n v="319789"/>
    <n v="15546"/>
    <n v="249858"/>
    <n v="290888"/>
    <n v="3.9"/>
    <n v="138527"/>
    <x v="10"/>
    <x v="1"/>
    <n v="1"/>
    <n v="0"/>
    <n v="1"/>
    <n v="0"/>
    <n v="0"/>
    <n v="0"/>
    <n v="0"/>
    <n v="1"/>
  </r>
  <r>
    <s v="ESPT-0217"/>
    <d v="2024-08-28T00:00:00"/>
    <x v="16"/>
    <x v="7"/>
    <x v="3"/>
    <x v="3"/>
    <x v="3"/>
    <x v="0"/>
    <x v="3"/>
    <x v="4"/>
    <x v="2"/>
    <n v="128878"/>
    <n v="4.2"/>
    <n v="96426"/>
    <n v="66041"/>
    <n v="290275"/>
    <n v="85570"/>
    <n v="538312"/>
    <n v="130317"/>
    <n v="60891"/>
    <n v="249982"/>
    <n v="4"/>
    <n v="18560"/>
    <x v="3"/>
    <x v="1"/>
    <n v="1"/>
    <n v="0"/>
    <n v="0"/>
    <n v="1"/>
    <n v="0"/>
    <n v="0"/>
    <n v="1"/>
    <n v="1"/>
  </r>
  <r>
    <s v="ESPT-0218"/>
    <d v="2024-05-18T00:00:00"/>
    <x v="5"/>
    <x v="5"/>
    <x v="0"/>
    <x v="4"/>
    <x v="1"/>
    <x v="2"/>
    <x v="4"/>
    <x v="2"/>
    <x v="0"/>
    <n v="169201"/>
    <n v="2.6"/>
    <n v="14677"/>
    <n v="3461"/>
    <n v="89057"/>
    <n v="120591"/>
    <n v="227786"/>
    <n v="30046"/>
    <n v="248531"/>
    <n v="335121"/>
    <n v="3.3"/>
    <n v="49758"/>
    <x v="11"/>
    <x v="1"/>
    <n v="1"/>
    <n v="1"/>
    <n v="0"/>
    <n v="0"/>
    <n v="0"/>
    <n v="0"/>
    <n v="1"/>
    <n v="0"/>
  </r>
  <r>
    <s v="ESPT-0219"/>
    <d v="2024-12-21T00:00:00"/>
    <x v="16"/>
    <x v="3"/>
    <x v="2"/>
    <x v="0"/>
    <x v="4"/>
    <x v="1"/>
    <x v="0"/>
    <x v="2"/>
    <x v="1"/>
    <n v="92341"/>
    <n v="5.8"/>
    <n v="51426"/>
    <n v="41003"/>
    <n v="317841"/>
    <n v="75521"/>
    <n v="485791"/>
    <n v="134315"/>
    <n v="188723"/>
    <n v="345507"/>
    <n v="4.8"/>
    <n v="145649"/>
    <x v="8"/>
    <x v="1"/>
    <n v="1"/>
    <n v="0"/>
    <n v="1"/>
    <n v="0"/>
    <n v="0"/>
    <n v="0"/>
    <n v="0"/>
    <n v="1"/>
  </r>
  <r>
    <s v="ESPT-0220"/>
    <d v="2025-11-24T00:00:00"/>
    <x v="4"/>
    <x v="1"/>
    <x v="2"/>
    <x v="1"/>
    <x v="2"/>
    <x v="4"/>
    <x v="2"/>
    <x v="1"/>
    <x v="0"/>
    <n v="101624"/>
    <n v="7.2"/>
    <n v="92713"/>
    <n v="73888"/>
    <n v="336549"/>
    <n v="28242"/>
    <n v="531392"/>
    <n v="148800"/>
    <n v="100756"/>
    <n v="276437"/>
    <n v="3.7"/>
    <n v="344276"/>
    <x v="4"/>
    <x v="0"/>
    <n v="1"/>
    <n v="1"/>
    <n v="0"/>
    <n v="0"/>
    <n v="0"/>
    <n v="0"/>
    <n v="1"/>
    <n v="1"/>
  </r>
  <r>
    <s v="ESPT-0221"/>
    <d v="2025-04-23T00:00:00"/>
    <x v="3"/>
    <x v="5"/>
    <x v="3"/>
    <x v="5"/>
    <x v="2"/>
    <x v="2"/>
    <x v="3"/>
    <x v="1"/>
    <x v="3"/>
    <n v="36424"/>
    <n v="6.5"/>
    <n v="3057"/>
    <n v="82678"/>
    <n v="229078"/>
    <n v="19452"/>
    <n v="334265"/>
    <n v="116617"/>
    <n v="126899"/>
    <n v="293738"/>
    <n v="4.5"/>
    <n v="296223"/>
    <x v="7"/>
    <x v="0"/>
    <n v="1"/>
    <n v="0"/>
    <n v="0"/>
    <n v="0"/>
    <n v="1"/>
    <n v="0"/>
    <n v="0"/>
    <n v="1"/>
  </r>
  <r>
    <s v="ESPT-0222"/>
    <d v="2024-02-21T00:00:00"/>
    <x v="12"/>
    <x v="2"/>
    <x v="3"/>
    <x v="0"/>
    <x v="7"/>
    <x v="3"/>
    <x v="3"/>
    <x v="4"/>
    <x v="0"/>
    <n v="124141"/>
    <n v="2.8"/>
    <n v="48720"/>
    <n v="53782"/>
    <n v="256488"/>
    <n v="86382"/>
    <n v="445372"/>
    <n v="151082"/>
    <n v="191656"/>
    <n v="359350"/>
    <n v="4.2"/>
    <n v="351370"/>
    <x v="2"/>
    <x v="1"/>
    <n v="1"/>
    <n v="1"/>
    <n v="0"/>
    <n v="0"/>
    <n v="0"/>
    <n v="0"/>
    <n v="1"/>
    <n v="1"/>
  </r>
  <r>
    <s v="ESPT-0223"/>
    <d v="2024-11-09T00:00:00"/>
    <x v="1"/>
    <x v="3"/>
    <x v="2"/>
    <x v="0"/>
    <x v="5"/>
    <x v="1"/>
    <x v="3"/>
    <x v="3"/>
    <x v="1"/>
    <n v="67150"/>
    <n v="2.8"/>
    <n v="80198"/>
    <n v="5200"/>
    <n v="307446"/>
    <n v="38639"/>
    <n v="431483"/>
    <n v="188552"/>
    <n v="213916"/>
    <n v="449478"/>
    <n v="3.8"/>
    <n v="106873"/>
    <x v="4"/>
    <x v="1"/>
    <n v="1"/>
    <n v="0"/>
    <n v="1"/>
    <n v="0"/>
    <n v="0"/>
    <n v="0"/>
    <n v="0"/>
    <n v="0"/>
  </r>
  <r>
    <s v="ESPT-0224"/>
    <d v="2024-09-30T00:00:00"/>
    <x v="3"/>
    <x v="7"/>
    <x v="0"/>
    <x v="4"/>
    <x v="1"/>
    <x v="1"/>
    <x v="0"/>
    <x v="0"/>
    <x v="3"/>
    <n v="99136"/>
    <n v="3.8"/>
    <n v="168261"/>
    <n v="31536"/>
    <n v="245608"/>
    <n v="47622"/>
    <n v="493027"/>
    <n v="177126"/>
    <n v="73304"/>
    <n v="287628"/>
    <n v="4.0999999999999996"/>
    <n v="31390"/>
    <x v="5"/>
    <x v="1"/>
    <n v="1"/>
    <n v="0"/>
    <n v="0"/>
    <n v="0"/>
    <n v="1"/>
    <n v="0"/>
    <n v="0"/>
    <n v="1"/>
  </r>
  <r>
    <s v="ESPT-0225"/>
    <d v="2024-10-11T00:00:00"/>
    <x v="15"/>
    <x v="5"/>
    <x v="1"/>
    <x v="5"/>
    <x v="4"/>
    <x v="1"/>
    <x v="0"/>
    <x v="2"/>
    <x v="0"/>
    <n v="137113"/>
    <n v="6.6"/>
    <n v="75738"/>
    <n v="28690"/>
    <n v="59319"/>
    <n v="46578"/>
    <n v="210325"/>
    <n v="172636"/>
    <n v="125454"/>
    <n v="346586"/>
    <n v="3.7"/>
    <n v="167807"/>
    <x v="10"/>
    <x v="1"/>
    <n v="1"/>
    <n v="1"/>
    <n v="0"/>
    <n v="0"/>
    <n v="0"/>
    <n v="0"/>
    <n v="1"/>
    <n v="0"/>
  </r>
  <r>
    <s v="ESPT-0226"/>
    <d v="2024-11-15T00:00:00"/>
    <x v="11"/>
    <x v="6"/>
    <x v="3"/>
    <x v="2"/>
    <x v="4"/>
    <x v="2"/>
    <x v="2"/>
    <x v="4"/>
    <x v="0"/>
    <n v="50245"/>
    <n v="9"/>
    <n v="48592"/>
    <n v="33397"/>
    <n v="197463"/>
    <n v="24442"/>
    <n v="303894"/>
    <n v="58019"/>
    <n v="301035"/>
    <n v="413420"/>
    <n v="4.2"/>
    <n v="92494"/>
    <x v="4"/>
    <x v="1"/>
    <n v="1"/>
    <n v="1"/>
    <n v="0"/>
    <n v="0"/>
    <n v="0"/>
    <n v="0"/>
    <n v="0"/>
    <n v="0"/>
  </r>
  <r>
    <s v="ESPT-0227"/>
    <d v="2024-05-13T00:00:00"/>
    <x v="14"/>
    <x v="4"/>
    <x v="1"/>
    <x v="0"/>
    <x v="6"/>
    <x v="2"/>
    <x v="1"/>
    <x v="2"/>
    <x v="2"/>
    <n v="205935"/>
    <n v="6"/>
    <n v="149753"/>
    <n v="25034"/>
    <n v="68094"/>
    <n v="143232"/>
    <n v="386113"/>
    <n v="49625"/>
    <n v="231422"/>
    <n v="291393"/>
    <n v="3.4"/>
    <n v="354412"/>
    <x v="11"/>
    <x v="1"/>
    <n v="1"/>
    <n v="0"/>
    <n v="0"/>
    <n v="1"/>
    <n v="0"/>
    <n v="0"/>
    <n v="1"/>
    <n v="1"/>
  </r>
  <r>
    <s v="ESPT-0228"/>
    <d v="2024-08-19T00:00:00"/>
    <x v="15"/>
    <x v="0"/>
    <x v="2"/>
    <x v="4"/>
    <x v="1"/>
    <x v="1"/>
    <x v="4"/>
    <x v="1"/>
    <x v="2"/>
    <n v="90326"/>
    <n v="3.9"/>
    <n v="69585"/>
    <n v="50699"/>
    <n v="178197"/>
    <n v="76570"/>
    <n v="375051"/>
    <n v="133764"/>
    <n v="64375"/>
    <n v="232269"/>
    <n v="4.0999999999999996"/>
    <n v="274520"/>
    <x v="3"/>
    <x v="1"/>
    <n v="1"/>
    <n v="0"/>
    <n v="0"/>
    <n v="1"/>
    <n v="0"/>
    <n v="0"/>
    <n v="0"/>
    <n v="1"/>
  </r>
  <r>
    <s v="ESPT-0229"/>
    <d v="2025-04-28T00:00:00"/>
    <x v="9"/>
    <x v="2"/>
    <x v="2"/>
    <x v="3"/>
    <x v="2"/>
    <x v="1"/>
    <x v="2"/>
    <x v="2"/>
    <x v="0"/>
    <n v="96839"/>
    <n v="3.7"/>
    <n v="7787"/>
    <n v="65117"/>
    <n v="48225"/>
    <n v="39194"/>
    <n v="160323"/>
    <n v="35060"/>
    <n v="141026"/>
    <n v="236083"/>
    <n v="3.8"/>
    <n v="268326"/>
    <x v="7"/>
    <x v="0"/>
    <n v="1"/>
    <n v="1"/>
    <n v="0"/>
    <n v="0"/>
    <n v="0"/>
    <n v="0"/>
    <n v="0"/>
    <n v="0"/>
  </r>
  <r>
    <s v="ESPT-0230"/>
    <d v="2025-01-14T00:00:00"/>
    <x v="12"/>
    <x v="7"/>
    <x v="1"/>
    <x v="4"/>
    <x v="4"/>
    <x v="4"/>
    <x v="3"/>
    <x v="2"/>
    <x v="2"/>
    <n v="102352"/>
    <n v="6.7"/>
    <n v="166139"/>
    <n v="49446"/>
    <n v="299124"/>
    <n v="63749"/>
    <n v="578458"/>
    <n v="219796"/>
    <n v="306681"/>
    <n v="568116"/>
    <n v="4.4000000000000004"/>
    <n v="178880"/>
    <x v="0"/>
    <x v="0"/>
    <n v="1"/>
    <n v="0"/>
    <n v="0"/>
    <n v="1"/>
    <n v="0"/>
    <n v="0"/>
    <n v="1"/>
    <n v="1"/>
  </r>
  <r>
    <s v="ESPT-0231"/>
    <d v="2024-03-11T00:00:00"/>
    <x v="2"/>
    <x v="5"/>
    <x v="2"/>
    <x v="2"/>
    <x v="1"/>
    <x v="0"/>
    <x v="2"/>
    <x v="1"/>
    <x v="0"/>
    <n v="68571"/>
    <n v="4.5999999999999996"/>
    <n v="141234"/>
    <n v="70919"/>
    <n v="322488"/>
    <n v="26213"/>
    <n v="560854"/>
    <n v="171209"/>
    <n v="202725"/>
    <n v="386918"/>
    <n v="4"/>
    <n v="59659"/>
    <x v="9"/>
    <x v="1"/>
    <n v="1"/>
    <n v="1"/>
    <n v="0"/>
    <n v="0"/>
    <n v="0"/>
    <n v="0"/>
    <n v="0"/>
    <n v="1"/>
  </r>
  <r>
    <s v="ESPT-0232"/>
    <d v="2025-12-06T00:00:00"/>
    <x v="9"/>
    <x v="4"/>
    <x v="3"/>
    <x v="1"/>
    <x v="1"/>
    <x v="3"/>
    <x v="1"/>
    <x v="3"/>
    <x v="0"/>
    <n v="160314"/>
    <n v="7.8"/>
    <n v="65797"/>
    <n v="68892"/>
    <n v="345655"/>
    <n v="109109"/>
    <n v="589453"/>
    <n v="141867"/>
    <n v="202852"/>
    <n v="403623"/>
    <n v="4.0999999999999996"/>
    <n v="26071"/>
    <x v="8"/>
    <x v="0"/>
    <n v="1"/>
    <n v="1"/>
    <n v="0"/>
    <n v="0"/>
    <n v="0"/>
    <n v="0"/>
    <n v="1"/>
    <n v="1"/>
  </r>
  <r>
    <s v="ESPT-0233"/>
    <d v="2025-05-08T00:00:00"/>
    <x v="5"/>
    <x v="3"/>
    <x v="3"/>
    <x v="1"/>
    <x v="3"/>
    <x v="2"/>
    <x v="4"/>
    <x v="1"/>
    <x v="2"/>
    <n v="62385"/>
    <n v="5.4"/>
    <n v="14137"/>
    <n v="38136"/>
    <n v="107075"/>
    <n v="42287"/>
    <n v="201635"/>
    <n v="80265"/>
    <n v="154246"/>
    <n v="262465"/>
    <n v="3.5"/>
    <n v="243577"/>
    <x v="11"/>
    <x v="0"/>
    <n v="1"/>
    <n v="0"/>
    <n v="0"/>
    <n v="1"/>
    <n v="0"/>
    <n v="0"/>
    <n v="0"/>
    <n v="0"/>
  </r>
  <r>
    <s v="ESPT-0234"/>
    <d v="2024-12-20T00:00:00"/>
    <x v="4"/>
    <x v="3"/>
    <x v="2"/>
    <x v="5"/>
    <x v="5"/>
    <x v="1"/>
    <x v="1"/>
    <x v="1"/>
    <x v="2"/>
    <n v="109615"/>
    <n v="7.6"/>
    <n v="90794"/>
    <n v="18128"/>
    <n v="209030"/>
    <n v="30247"/>
    <n v="348199"/>
    <n v="92745"/>
    <n v="151172"/>
    <n v="280304"/>
    <n v="3.8"/>
    <n v="403485"/>
    <x v="8"/>
    <x v="1"/>
    <n v="1"/>
    <n v="0"/>
    <n v="0"/>
    <n v="1"/>
    <n v="0"/>
    <n v="0"/>
    <n v="1"/>
    <n v="1"/>
  </r>
  <r>
    <s v="ESPT-0235"/>
    <d v="2024-06-02T00:00:00"/>
    <x v="0"/>
    <x v="7"/>
    <x v="2"/>
    <x v="3"/>
    <x v="7"/>
    <x v="0"/>
    <x v="1"/>
    <x v="4"/>
    <x v="0"/>
    <n v="93543"/>
    <n v="3.6"/>
    <n v="9261"/>
    <n v="14708"/>
    <n v="206456"/>
    <n v="77276"/>
    <n v="307701"/>
    <n v="153460"/>
    <n v="213421"/>
    <n v="407579"/>
    <n v="4.2"/>
    <n v="137416"/>
    <x v="1"/>
    <x v="1"/>
    <n v="1"/>
    <n v="1"/>
    <n v="0"/>
    <n v="0"/>
    <n v="0"/>
    <n v="0"/>
    <n v="0"/>
    <n v="0"/>
  </r>
  <r>
    <s v="ESPT-0236"/>
    <d v="2025-07-18T00:00:00"/>
    <x v="4"/>
    <x v="6"/>
    <x v="2"/>
    <x v="2"/>
    <x v="1"/>
    <x v="2"/>
    <x v="2"/>
    <x v="2"/>
    <x v="0"/>
    <n v="65098"/>
    <n v="7"/>
    <n v="113335"/>
    <n v="22546"/>
    <n v="282920"/>
    <n v="32896"/>
    <n v="451697"/>
    <n v="43533"/>
    <n v="283358"/>
    <n v="345156"/>
    <n v="4"/>
    <n v="174880"/>
    <x v="6"/>
    <x v="0"/>
    <n v="1"/>
    <n v="1"/>
    <n v="0"/>
    <n v="0"/>
    <n v="0"/>
    <n v="0"/>
    <n v="0"/>
    <n v="1"/>
  </r>
  <r>
    <s v="ESPT-0237"/>
    <d v="2024-06-26T00:00:00"/>
    <x v="12"/>
    <x v="7"/>
    <x v="2"/>
    <x v="0"/>
    <x v="5"/>
    <x v="0"/>
    <x v="3"/>
    <x v="1"/>
    <x v="0"/>
    <n v="49604"/>
    <n v="2.9"/>
    <n v="142296"/>
    <n v="82561"/>
    <n v="65215"/>
    <n v="27399"/>
    <n v="317471"/>
    <n v="25999"/>
    <n v="66822"/>
    <n v="101066"/>
    <n v="4.4000000000000004"/>
    <n v="336983"/>
    <x v="1"/>
    <x v="1"/>
    <n v="1"/>
    <n v="1"/>
    <n v="0"/>
    <n v="0"/>
    <n v="0"/>
    <n v="0"/>
    <n v="0"/>
    <n v="1"/>
  </r>
  <r>
    <s v="ESPT-0238"/>
    <d v="2024-05-09T00:00:00"/>
    <x v="2"/>
    <x v="6"/>
    <x v="3"/>
    <x v="2"/>
    <x v="1"/>
    <x v="4"/>
    <x v="0"/>
    <x v="5"/>
    <x v="0"/>
    <n v="75592"/>
    <n v="7.5"/>
    <n v="181844"/>
    <n v="75565"/>
    <n v="350305"/>
    <n v="31198"/>
    <n v="638912"/>
    <n v="129725"/>
    <n v="230917"/>
    <n v="395444"/>
    <n v="3.7"/>
    <n v="225574"/>
    <x v="11"/>
    <x v="1"/>
    <n v="1"/>
    <n v="1"/>
    <n v="0"/>
    <n v="0"/>
    <n v="0"/>
    <n v="0"/>
    <n v="0"/>
    <n v="1"/>
  </r>
  <r>
    <s v="ESPT-0239"/>
    <d v="2024-07-03T00:00:00"/>
    <x v="16"/>
    <x v="2"/>
    <x v="3"/>
    <x v="5"/>
    <x v="2"/>
    <x v="1"/>
    <x v="4"/>
    <x v="0"/>
    <x v="0"/>
    <n v="118817"/>
    <n v="3.3"/>
    <n v="135669"/>
    <n v="21580"/>
    <n v="52484"/>
    <n v="24966"/>
    <n v="234699"/>
    <n v="48936"/>
    <n v="213064"/>
    <n v="302357"/>
    <n v="4"/>
    <n v="95034"/>
    <x v="6"/>
    <x v="1"/>
    <n v="1"/>
    <n v="1"/>
    <n v="0"/>
    <n v="0"/>
    <n v="0"/>
    <n v="0"/>
    <n v="1"/>
    <n v="0"/>
  </r>
  <r>
    <s v="ESPT-0240"/>
    <d v="2024-01-23T00:00:00"/>
    <x v="7"/>
    <x v="5"/>
    <x v="1"/>
    <x v="1"/>
    <x v="1"/>
    <x v="4"/>
    <x v="2"/>
    <x v="5"/>
    <x v="1"/>
    <n v="52047"/>
    <n v="4.2"/>
    <n v="125054"/>
    <n v="27855"/>
    <n v="234273"/>
    <n v="35992"/>
    <n v="423174"/>
    <n v="205026"/>
    <n v="239180"/>
    <n v="456784"/>
    <n v="4"/>
    <n v="232997"/>
    <x v="0"/>
    <x v="1"/>
    <n v="1"/>
    <n v="0"/>
    <n v="1"/>
    <n v="0"/>
    <n v="0"/>
    <n v="0"/>
    <n v="0"/>
    <n v="0"/>
  </r>
  <r>
    <s v="ESPT-0241"/>
    <d v="2024-10-01T00:00:00"/>
    <x v="2"/>
    <x v="7"/>
    <x v="2"/>
    <x v="4"/>
    <x v="3"/>
    <x v="2"/>
    <x v="1"/>
    <x v="4"/>
    <x v="1"/>
    <n v="78806"/>
    <n v="6.3"/>
    <n v="68471"/>
    <n v="78055"/>
    <n v="39941"/>
    <n v="56816"/>
    <n v="243283"/>
    <n v="147086"/>
    <n v="241544"/>
    <n v="424087"/>
    <n v="3.8"/>
    <n v="375338"/>
    <x v="10"/>
    <x v="1"/>
    <n v="1"/>
    <n v="0"/>
    <n v="1"/>
    <n v="0"/>
    <n v="0"/>
    <n v="0"/>
    <n v="0"/>
    <n v="0"/>
  </r>
  <r>
    <s v="ESPT-0242"/>
    <d v="2024-03-07T00:00:00"/>
    <x v="3"/>
    <x v="6"/>
    <x v="3"/>
    <x v="3"/>
    <x v="6"/>
    <x v="4"/>
    <x v="4"/>
    <x v="4"/>
    <x v="0"/>
    <n v="95588"/>
    <n v="4.8"/>
    <n v="17074"/>
    <n v="76667"/>
    <n v="136661"/>
    <n v="39340"/>
    <n v="269742"/>
    <n v="206849"/>
    <n v="228108"/>
    <n v="444780"/>
    <n v="4.5"/>
    <n v="236101"/>
    <x v="9"/>
    <x v="1"/>
    <n v="1"/>
    <n v="1"/>
    <n v="0"/>
    <n v="0"/>
    <n v="0"/>
    <n v="0"/>
    <n v="0"/>
    <n v="0"/>
  </r>
  <r>
    <s v="ESPT-0243"/>
    <d v="2024-02-20T00:00:00"/>
    <x v="2"/>
    <x v="7"/>
    <x v="1"/>
    <x v="3"/>
    <x v="7"/>
    <x v="3"/>
    <x v="0"/>
    <x v="1"/>
    <x v="2"/>
    <n v="79418"/>
    <n v="2.4"/>
    <n v="54367"/>
    <n v="30036"/>
    <n v="213908"/>
    <n v="32706"/>
    <n v="331017"/>
    <n v="158724"/>
    <n v="167144"/>
    <n v="384644"/>
    <n v="3.7"/>
    <n v="221137"/>
    <x v="2"/>
    <x v="1"/>
    <n v="1"/>
    <n v="0"/>
    <n v="0"/>
    <n v="1"/>
    <n v="0"/>
    <n v="0"/>
    <n v="0"/>
    <n v="0"/>
  </r>
  <r>
    <s v="ESPT-0244"/>
    <d v="2024-01-08T00:00:00"/>
    <x v="15"/>
    <x v="3"/>
    <x v="3"/>
    <x v="2"/>
    <x v="4"/>
    <x v="2"/>
    <x v="3"/>
    <x v="0"/>
    <x v="0"/>
    <n v="138046"/>
    <n v="8.9"/>
    <n v="110939"/>
    <n v="71665"/>
    <n v="308684"/>
    <n v="58283"/>
    <n v="549571"/>
    <n v="18507"/>
    <n v="260661"/>
    <n v="330667"/>
    <n v="3.7"/>
    <n v="293984"/>
    <x v="0"/>
    <x v="1"/>
    <n v="1"/>
    <n v="1"/>
    <n v="0"/>
    <n v="0"/>
    <n v="0"/>
    <n v="0"/>
    <n v="1"/>
    <n v="1"/>
  </r>
  <r>
    <s v="ESPT-0245"/>
    <d v="2024-05-26T00:00:00"/>
    <x v="7"/>
    <x v="0"/>
    <x v="1"/>
    <x v="5"/>
    <x v="2"/>
    <x v="0"/>
    <x v="1"/>
    <x v="5"/>
    <x v="2"/>
    <n v="169808"/>
    <n v="4.3"/>
    <n v="8275"/>
    <n v="84243"/>
    <n v="266120"/>
    <n v="58109"/>
    <n v="416747"/>
    <n v="47312"/>
    <n v="162890"/>
    <n v="235058"/>
    <n v="4"/>
    <n v="405120"/>
    <x v="11"/>
    <x v="1"/>
    <n v="1"/>
    <n v="0"/>
    <n v="0"/>
    <n v="1"/>
    <n v="0"/>
    <n v="0"/>
    <n v="1"/>
    <n v="1"/>
  </r>
  <r>
    <s v="ESPT-0246"/>
    <d v="2024-04-26T00:00:00"/>
    <x v="7"/>
    <x v="2"/>
    <x v="3"/>
    <x v="5"/>
    <x v="5"/>
    <x v="0"/>
    <x v="4"/>
    <x v="4"/>
    <x v="0"/>
    <n v="59784"/>
    <n v="5.2"/>
    <n v="161270"/>
    <n v="36417"/>
    <n v="119387"/>
    <n v="49290"/>
    <n v="366364"/>
    <n v="138582"/>
    <n v="188384"/>
    <n v="360947"/>
    <n v="3.9"/>
    <n v="274667"/>
    <x v="7"/>
    <x v="1"/>
    <n v="1"/>
    <n v="1"/>
    <n v="0"/>
    <n v="0"/>
    <n v="0"/>
    <n v="0"/>
    <n v="0"/>
    <n v="1"/>
  </r>
  <r>
    <s v="ESPT-0247"/>
    <d v="2025-03-14T00:00:00"/>
    <x v="11"/>
    <x v="4"/>
    <x v="3"/>
    <x v="5"/>
    <x v="4"/>
    <x v="0"/>
    <x v="0"/>
    <x v="2"/>
    <x v="0"/>
    <n v="125602"/>
    <n v="9"/>
    <n v="31346"/>
    <n v="4655"/>
    <n v="348799"/>
    <n v="93977"/>
    <n v="478777"/>
    <n v="146986"/>
    <n v="257939"/>
    <n v="453278"/>
    <n v="4.2"/>
    <n v="80299"/>
    <x v="9"/>
    <x v="0"/>
    <n v="1"/>
    <n v="1"/>
    <n v="0"/>
    <n v="0"/>
    <n v="0"/>
    <n v="0"/>
    <n v="1"/>
    <n v="1"/>
  </r>
  <r>
    <s v="ESPT-0248"/>
    <d v="2025-04-04T00:00:00"/>
    <x v="8"/>
    <x v="7"/>
    <x v="3"/>
    <x v="3"/>
    <x v="0"/>
    <x v="2"/>
    <x v="2"/>
    <x v="2"/>
    <x v="0"/>
    <n v="71805"/>
    <n v="6"/>
    <n v="71963"/>
    <n v="84500"/>
    <n v="42713"/>
    <n v="54380"/>
    <n v="253556"/>
    <n v="172345"/>
    <n v="191402"/>
    <n v="397926"/>
    <n v="3.6"/>
    <n v="124323"/>
    <x v="7"/>
    <x v="0"/>
    <n v="1"/>
    <n v="1"/>
    <n v="0"/>
    <n v="0"/>
    <n v="0"/>
    <n v="0"/>
    <n v="0"/>
    <n v="0"/>
  </r>
  <r>
    <s v="ESPT-0249"/>
    <d v="2024-06-01T00:00:00"/>
    <x v="9"/>
    <x v="7"/>
    <x v="0"/>
    <x v="4"/>
    <x v="5"/>
    <x v="2"/>
    <x v="3"/>
    <x v="5"/>
    <x v="2"/>
    <n v="118469"/>
    <n v="7.1"/>
    <n v="3196"/>
    <n v="11550"/>
    <n v="186016"/>
    <n v="60127"/>
    <n v="260889"/>
    <n v="75033"/>
    <n v="133710"/>
    <n v="266195"/>
    <n v="3.6"/>
    <n v="217194"/>
    <x v="1"/>
    <x v="1"/>
    <n v="1"/>
    <n v="0"/>
    <n v="0"/>
    <n v="1"/>
    <n v="0"/>
    <n v="0"/>
    <n v="1"/>
    <n v="0"/>
  </r>
  <r>
    <s v="ESPT-0250"/>
    <d v="2025-03-14T00:00:00"/>
    <x v="15"/>
    <x v="5"/>
    <x v="0"/>
    <x v="0"/>
    <x v="6"/>
    <x v="4"/>
    <x v="0"/>
    <x v="1"/>
    <x v="0"/>
    <n v="127007"/>
    <n v="7.8"/>
    <n v="12655"/>
    <n v="79067"/>
    <n v="53409"/>
    <n v="67449"/>
    <n v="212580"/>
    <n v="41480"/>
    <n v="185373"/>
    <n v="245789"/>
    <n v="3.9"/>
    <n v="241437"/>
    <x v="9"/>
    <x v="0"/>
    <n v="1"/>
    <n v="1"/>
    <n v="0"/>
    <n v="0"/>
    <n v="0"/>
    <n v="0"/>
    <n v="1"/>
    <n v="0"/>
  </r>
  <r>
    <s v="ESPT-0251"/>
    <d v="2024-03-16T00:00:00"/>
    <x v="12"/>
    <x v="7"/>
    <x v="1"/>
    <x v="3"/>
    <x v="2"/>
    <x v="3"/>
    <x v="0"/>
    <x v="0"/>
    <x v="0"/>
    <n v="141007"/>
    <n v="6.4"/>
    <n v="161341"/>
    <n v="8738"/>
    <n v="243046"/>
    <n v="65945"/>
    <n v="479070"/>
    <n v="149306"/>
    <n v="52247"/>
    <n v="215664"/>
    <n v="3.7"/>
    <n v="311660"/>
    <x v="9"/>
    <x v="1"/>
    <n v="1"/>
    <n v="1"/>
    <n v="0"/>
    <n v="0"/>
    <n v="0"/>
    <n v="0"/>
    <n v="1"/>
    <n v="1"/>
  </r>
  <r>
    <s v="ESPT-0252"/>
    <d v="2025-09-21T00:00:00"/>
    <x v="15"/>
    <x v="6"/>
    <x v="3"/>
    <x v="4"/>
    <x v="7"/>
    <x v="1"/>
    <x v="0"/>
    <x v="5"/>
    <x v="0"/>
    <n v="78143"/>
    <n v="3"/>
    <n v="7624"/>
    <n v="65666"/>
    <n v="316223"/>
    <n v="63737"/>
    <n v="453250"/>
    <n v="177583"/>
    <n v="54699"/>
    <n v="280872"/>
    <n v="4.8"/>
    <n v="313526"/>
    <x v="5"/>
    <x v="0"/>
    <n v="1"/>
    <n v="1"/>
    <n v="0"/>
    <n v="0"/>
    <n v="0"/>
    <n v="0"/>
    <n v="0"/>
    <n v="1"/>
  </r>
  <r>
    <s v="ESPT-0253"/>
    <d v="2025-10-29T00:00:00"/>
    <x v="12"/>
    <x v="2"/>
    <x v="0"/>
    <x v="1"/>
    <x v="6"/>
    <x v="3"/>
    <x v="0"/>
    <x v="5"/>
    <x v="2"/>
    <n v="32141"/>
    <n v="4.3"/>
    <n v="14863"/>
    <n v="47407"/>
    <n v="232240"/>
    <n v="14448"/>
    <n v="308958"/>
    <n v="64573"/>
    <n v="93547"/>
    <n v="182270"/>
    <n v="4.8"/>
    <n v="12516"/>
    <x v="10"/>
    <x v="0"/>
    <n v="1"/>
    <n v="0"/>
    <n v="0"/>
    <n v="1"/>
    <n v="0"/>
    <n v="0"/>
    <n v="0"/>
    <n v="1"/>
  </r>
  <r>
    <s v="ESPT-0254"/>
    <d v="2024-10-02T00:00:00"/>
    <x v="16"/>
    <x v="7"/>
    <x v="1"/>
    <x v="5"/>
    <x v="7"/>
    <x v="1"/>
    <x v="4"/>
    <x v="3"/>
    <x v="0"/>
    <n v="45159"/>
    <n v="7"/>
    <n v="5655"/>
    <n v="19153"/>
    <n v="256331"/>
    <n v="23834"/>
    <n v="304973"/>
    <n v="194850"/>
    <n v="148078"/>
    <n v="364151"/>
    <n v="4.7"/>
    <n v="278289"/>
    <x v="10"/>
    <x v="1"/>
    <n v="1"/>
    <n v="1"/>
    <n v="0"/>
    <n v="0"/>
    <n v="0"/>
    <n v="0"/>
    <n v="0"/>
    <n v="0"/>
  </r>
  <r>
    <s v="ESPT-0255"/>
    <d v="2025-11-19T00:00:00"/>
    <x v="11"/>
    <x v="2"/>
    <x v="1"/>
    <x v="4"/>
    <x v="6"/>
    <x v="2"/>
    <x v="4"/>
    <x v="5"/>
    <x v="0"/>
    <n v="129776"/>
    <n v="2"/>
    <n v="54287"/>
    <n v="49001"/>
    <n v="345100"/>
    <n v="109362"/>
    <n v="557750"/>
    <n v="51982"/>
    <n v="167660"/>
    <n v="241768"/>
    <n v="5"/>
    <n v="113661"/>
    <x v="4"/>
    <x v="0"/>
    <n v="1"/>
    <n v="1"/>
    <n v="0"/>
    <n v="0"/>
    <n v="0"/>
    <n v="0"/>
    <n v="1"/>
    <n v="1"/>
  </r>
  <r>
    <s v="ESPT-0256"/>
    <d v="2024-04-28T00:00:00"/>
    <x v="17"/>
    <x v="0"/>
    <x v="2"/>
    <x v="0"/>
    <x v="6"/>
    <x v="4"/>
    <x v="4"/>
    <x v="0"/>
    <x v="2"/>
    <n v="98865"/>
    <n v="7.7"/>
    <n v="146297"/>
    <n v="42641"/>
    <n v="54069"/>
    <n v="53330"/>
    <n v="296337"/>
    <n v="10425"/>
    <n v="100637"/>
    <n v="168330"/>
    <n v="3.2"/>
    <n v="419363"/>
    <x v="7"/>
    <x v="1"/>
    <n v="1"/>
    <n v="0"/>
    <n v="0"/>
    <n v="1"/>
    <n v="0"/>
    <n v="0"/>
    <n v="0"/>
    <n v="1"/>
  </r>
  <r>
    <s v="ESPT-0257"/>
    <d v="2024-04-29T00:00:00"/>
    <x v="2"/>
    <x v="1"/>
    <x v="0"/>
    <x v="3"/>
    <x v="2"/>
    <x v="1"/>
    <x v="3"/>
    <x v="1"/>
    <x v="0"/>
    <n v="147556"/>
    <n v="3.4"/>
    <n v="137763"/>
    <n v="84103"/>
    <n v="102191"/>
    <n v="28602"/>
    <n v="352659"/>
    <n v="105225"/>
    <n v="240034"/>
    <n v="357265"/>
    <n v="4.7"/>
    <n v="311744"/>
    <x v="7"/>
    <x v="1"/>
    <n v="1"/>
    <n v="1"/>
    <n v="0"/>
    <n v="0"/>
    <n v="0"/>
    <n v="0"/>
    <n v="1"/>
    <n v="0"/>
  </r>
  <r>
    <s v="ESPT-0258"/>
    <d v="2025-04-17T00:00:00"/>
    <x v="5"/>
    <x v="7"/>
    <x v="0"/>
    <x v="4"/>
    <x v="7"/>
    <x v="3"/>
    <x v="2"/>
    <x v="0"/>
    <x v="2"/>
    <n v="70165"/>
    <n v="5.2"/>
    <n v="2393"/>
    <n v="11008"/>
    <n v="85250"/>
    <n v="44170"/>
    <n v="142821"/>
    <n v="191271"/>
    <n v="208603"/>
    <n v="459292"/>
    <n v="3.7"/>
    <n v="41805"/>
    <x v="7"/>
    <x v="0"/>
    <n v="1"/>
    <n v="0"/>
    <n v="0"/>
    <n v="1"/>
    <n v="0"/>
    <n v="0"/>
    <n v="0"/>
    <n v="0"/>
  </r>
  <r>
    <s v="ESPT-0259"/>
    <d v="2025-10-09T00:00:00"/>
    <x v="5"/>
    <x v="2"/>
    <x v="3"/>
    <x v="3"/>
    <x v="2"/>
    <x v="1"/>
    <x v="3"/>
    <x v="2"/>
    <x v="0"/>
    <n v="99100"/>
    <n v="3.1"/>
    <n v="160881"/>
    <n v="80631"/>
    <n v="210395"/>
    <n v="54011"/>
    <n v="505918"/>
    <n v="143490"/>
    <n v="184694"/>
    <n v="381595"/>
    <n v="3"/>
    <n v="99059"/>
    <x v="10"/>
    <x v="0"/>
    <n v="1"/>
    <n v="1"/>
    <n v="0"/>
    <n v="0"/>
    <n v="0"/>
    <n v="0"/>
    <n v="0"/>
    <n v="1"/>
  </r>
  <r>
    <s v="ESPT-0260"/>
    <d v="2024-10-17T00:00:00"/>
    <x v="1"/>
    <x v="3"/>
    <x v="0"/>
    <x v="0"/>
    <x v="7"/>
    <x v="1"/>
    <x v="3"/>
    <x v="4"/>
    <x v="2"/>
    <n v="134601"/>
    <n v="6.3"/>
    <n v="163411"/>
    <n v="16223"/>
    <n v="71846"/>
    <n v="91045"/>
    <n v="342525"/>
    <n v="70238"/>
    <n v="177059"/>
    <n v="268352"/>
    <n v="4.7"/>
    <n v="102529"/>
    <x v="10"/>
    <x v="1"/>
    <n v="1"/>
    <n v="0"/>
    <n v="0"/>
    <n v="1"/>
    <n v="0"/>
    <n v="0"/>
    <n v="1"/>
    <n v="1"/>
  </r>
  <r>
    <s v="ESPT-0261"/>
    <d v="2024-08-28T00:00:00"/>
    <x v="3"/>
    <x v="3"/>
    <x v="1"/>
    <x v="1"/>
    <x v="4"/>
    <x v="3"/>
    <x v="3"/>
    <x v="2"/>
    <x v="0"/>
    <n v="87727"/>
    <n v="7.4"/>
    <n v="5696"/>
    <n v="41924"/>
    <n v="36765"/>
    <n v="30584"/>
    <n v="114969"/>
    <n v="80410"/>
    <n v="255855"/>
    <n v="392221"/>
    <n v="3.8"/>
    <n v="179606"/>
    <x v="3"/>
    <x v="1"/>
    <n v="1"/>
    <n v="1"/>
    <n v="0"/>
    <n v="0"/>
    <n v="0"/>
    <n v="0"/>
    <n v="0"/>
    <n v="0"/>
  </r>
  <r>
    <s v="ESPT-0262"/>
    <d v="2025-11-18T00:00:00"/>
    <x v="2"/>
    <x v="5"/>
    <x v="0"/>
    <x v="5"/>
    <x v="6"/>
    <x v="4"/>
    <x v="4"/>
    <x v="2"/>
    <x v="0"/>
    <n v="100665"/>
    <n v="3.2"/>
    <n v="167776"/>
    <n v="19798"/>
    <n v="238080"/>
    <n v="54258"/>
    <n v="479912"/>
    <n v="13887"/>
    <n v="46408"/>
    <n v="74206"/>
    <n v="3.3"/>
    <n v="172354"/>
    <x v="4"/>
    <x v="0"/>
    <n v="1"/>
    <n v="1"/>
    <n v="0"/>
    <n v="0"/>
    <n v="0"/>
    <n v="0"/>
    <n v="1"/>
    <n v="1"/>
  </r>
  <r>
    <s v="ESPT-0263"/>
    <d v="2024-02-25T00:00:00"/>
    <x v="16"/>
    <x v="3"/>
    <x v="0"/>
    <x v="5"/>
    <x v="3"/>
    <x v="1"/>
    <x v="0"/>
    <x v="3"/>
    <x v="0"/>
    <n v="107053"/>
    <n v="7.9"/>
    <n v="145555"/>
    <n v="47398"/>
    <n v="106317"/>
    <n v="21781"/>
    <n v="321051"/>
    <n v="123603"/>
    <n v="125724"/>
    <n v="291849"/>
    <n v="4.0999999999999996"/>
    <n v="71076"/>
    <x v="2"/>
    <x v="1"/>
    <n v="1"/>
    <n v="1"/>
    <n v="0"/>
    <n v="0"/>
    <n v="0"/>
    <n v="0"/>
    <n v="1"/>
    <n v="1"/>
  </r>
  <r>
    <s v="ESPT-0264"/>
    <d v="2025-01-11T00:00:00"/>
    <x v="9"/>
    <x v="2"/>
    <x v="2"/>
    <x v="5"/>
    <x v="2"/>
    <x v="2"/>
    <x v="4"/>
    <x v="0"/>
    <x v="0"/>
    <n v="58443"/>
    <n v="5.8"/>
    <n v="16745"/>
    <n v="33459"/>
    <n v="339560"/>
    <n v="22400"/>
    <n v="412164"/>
    <n v="189294"/>
    <n v="270745"/>
    <n v="521347"/>
    <n v="3.4"/>
    <n v="253479"/>
    <x v="0"/>
    <x v="0"/>
    <n v="1"/>
    <n v="1"/>
    <n v="0"/>
    <n v="0"/>
    <n v="0"/>
    <n v="0"/>
    <n v="0"/>
    <n v="0"/>
  </r>
  <r>
    <s v="ESPT-0265"/>
    <d v="2025-01-06T00:00:00"/>
    <x v="8"/>
    <x v="2"/>
    <x v="3"/>
    <x v="3"/>
    <x v="5"/>
    <x v="3"/>
    <x v="0"/>
    <x v="4"/>
    <x v="2"/>
    <n v="113987"/>
    <n v="9.3000000000000007"/>
    <n v="74566"/>
    <n v="71974"/>
    <n v="100504"/>
    <n v="28839"/>
    <n v="275883"/>
    <n v="134963"/>
    <n v="35147"/>
    <n v="181318"/>
    <n v="4.4000000000000004"/>
    <n v="254313"/>
    <x v="0"/>
    <x v="0"/>
    <n v="1"/>
    <n v="0"/>
    <n v="0"/>
    <n v="1"/>
    <n v="0"/>
    <n v="0"/>
    <n v="1"/>
    <n v="1"/>
  </r>
  <r>
    <s v="ESPT-0266"/>
    <d v="2025-02-07T00:00:00"/>
    <x v="6"/>
    <x v="0"/>
    <x v="3"/>
    <x v="5"/>
    <x v="2"/>
    <x v="4"/>
    <x v="3"/>
    <x v="4"/>
    <x v="0"/>
    <n v="69745"/>
    <n v="4.8"/>
    <n v="101593"/>
    <n v="20400"/>
    <n v="354867"/>
    <n v="13650"/>
    <n v="490510"/>
    <n v="119401"/>
    <n v="230614"/>
    <n v="382608"/>
    <n v="4.8"/>
    <n v="93386"/>
    <x v="2"/>
    <x v="0"/>
    <n v="1"/>
    <n v="1"/>
    <n v="0"/>
    <n v="0"/>
    <n v="0"/>
    <n v="0"/>
    <n v="0"/>
    <n v="1"/>
  </r>
  <r>
    <s v="ESPT-0267"/>
    <d v="2024-05-10T00:00:00"/>
    <x v="11"/>
    <x v="0"/>
    <x v="0"/>
    <x v="0"/>
    <x v="7"/>
    <x v="0"/>
    <x v="4"/>
    <x v="0"/>
    <x v="0"/>
    <n v="117784"/>
    <n v="5.7"/>
    <n v="18885"/>
    <n v="16322"/>
    <n v="248928"/>
    <n v="73155"/>
    <n v="357290"/>
    <n v="223774"/>
    <n v="235727"/>
    <n v="471325"/>
    <n v="3"/>
    <n v="116124"/>
    <x v="11"/>
    <x v="1"/>
    <n v="1"/>
    <n v="1"/>
    <n v="0"/>
    <n v="0"/>
    <n v="0"/>
    <n v="0"/>
    <n v="1"/>
    <n v="0"/>
  </r>
  <r>
    <s v="ESPT-0268"/>
    <d v="2025-05-26T00:00:00"/>
    <x v="17"/>
    <x v="7"/>
    <x v="2"/>
    <x v="0"/>
    <x v="3"/>
    <x v="0"/>
    <x v="1"/>
    <x v="3"/>
    <x v="0"/>
    <n v="79028"/>
    <n v="4.5999999999999996"/>
    <n v="103935"/>
    <n v="83789"/>
    <n v="284068"/>
    <n v="56235"/>
    <n v="528027"/>
    <n v="200094"/>
    <n v="298676"/>
    <n v="534453"/>
    <n v="3.9"/>
    <n v="84901"/>
    <x v="11"/>
    <x v="0"/>
    <n v="1"/>
    <n v="1"/>
    <n v="0"/>
    <n v="0"/>
    <n v="0"/>
    <n v="0"/>
    <n v="0"/>
    <n v="0"/>
  </r>
  <r>
    <s v="ESPT-0269"/>
    <d v="2025-09-19T00:00:00"/>
    <x v="12"/>
    <x v="0"/>
    <x v="3"/>
    <x v="2"/>
    <x v="1"/>
    <x v="3"/>
    <x v="0"/>
    <x v="4"/>
    <x v="3"/>
    <n v="43770"/>
    <n v="9.8000000000000007"/>
    <n v="135188"/>
    <n v="36969"/>
    <n v="110014"/>
    <n v="34476"/>
    <n v="316647"/>
    <n v="38599"/>
    <n v="303645"/>
    <n v="392778"/>
    <n v="5"/>
    <n v="254485"/>
    <x v="5"/>
    <x v="0"/>
    <n v="1"/>
    <n v="0"/>
    <n v="0"/>
    <n v="0"/>
    <n v="1"/>
    <n v="0"/>
    <n v="0"/>
    <n v="0"/>
  </r>
  <r>
    <s v="ESPT-0270"/>
    <d v="2025-04-28T00:00:00"/>
    <x v="0"/>
    <x v="0"/>
    <x v="1"/>
    <x v="1"/>
    <x v="0"/>
    <x v="0"/>
    <x v="2"/>
    <x v="0"/>
    <x v="3"/>
    <n v="52716"/>
    <n v="5.3"/>
    <n v="82147"/>
    <n v="72729"/>
    <n v="159811"/>
    <n v="44127"/>
    <n v="358814"/>
    <n v="19151"/>
    <n v="301056"/>
    <n v="332392"/>
    <n v="3.9"/>
    <n v="84882"/>
    <x v="7"/>
    <x v="0"/>
    <n v="1"/>
    <n v="0"/>
    <n v="0"/>
    <n v="0"/>
    <n v="1"/>
    <n v="0"/>
    <n v="0"/>
    <n v="1"/>
  </r>
  <r>
    <s v="ESPT-0271"/>
    <d v="2025-11-19T00:00:00"/>
    <x v="0"/>
    <x v="4"/>
    <x v="1"/>
    <x v="4"/>
    <x v="7"/>
    <x v="1"/>
    <x v="4"/>
    <x v="4"/>
    <x v="0"/>
    <n v="62536"/>
    <n v="5"/>
    <n v="2802"/>
    <n v="72746"/>
    <n v="56154"/>
    <n v="53118"/>
    <n v="184820"/>
    <n v="137428"/>
    <n v="157899"/>
    <n v="351081"/>
    <n v="4.4000000000000004"/>
    <n v="97912"/>
    <x v="4"/>
    <x v="0"/>
    <n v="1"/>
    <n v="1"/>
    <n v="0"/>
    <n v="0"/>
    <n v="0"/>
    <n v="0"/>
    <n v="0"/>
    <n v="0"/>
  </r>
  <r>
    <s v="ESPT-0272"/>
    <d v="2025-06-11T00:00:00"/>
    <x v="12"/>
    <x v="5"/>
    <x v="1"/>
    <x v="4"/>
    <x v="4"/>
    <x v="4"/>
    <x v="2"/>
    <x v="5"/>
    <x v="0"/>
    <n v="62022"/>
    <n v="6.1"/>
    <n v="5938"/>
    <n v="62530"/>
    <n v="169853"/>
    <n v="23188"/>
    <n v="261509"/>
    <n v="65319"/>
    <n v="269092"/>
    <n v="344260"/>
    <n v="3.7"/>
    <n v="185899"/>
    <x v="1"/>
    <x v="0"/>
    <n v="1"/>
    <n v="1"/>
    <n v="0"/>
    <n v="0"/>
    <n v="0"/>
    <n v="0"/>
    <n v="0"/>
    <n v="0"/>
  </r>
  <r>
    <s v="ESPT-0273"/>
    <d v="2025-12-19T00:00:00"/>
    <x v="15"/>
    <x v="3"/>
    <x v="1"/>
    <x v="4"/>
    <x v="5"/>
    <x v="1"/>
    <x v="4"/>
    <x v="4"/>
    <x v="0"/>
    <n v="79999"/>
    <n v="4.5"/>
    <n v="13438"/>
    <n v="42911"/>
    <n v="309184"/>
    <n v="63897"/>
    <n v="429430"/>
    <n v="29231"/>
    <n v="43116"/>
    <n v="129001"/>
    <n v="3.9"/>
    <n v="190103"/>
    <x v="8"/>
    <x v="0"/>
    <n v="1"/>
    <n v="1"/>
    <n v="0"/>
    <n v="0"/>
    <n v="0"/>
    <n v="0"/>
    <n v="0"/>
    <n v="1"/>
  </r>
  <r>
    <s v="ESPT-0274"/>
    <d v="2025-08-02T00:00:00"/>
    <x v="17"/>
    <x v="0"/>
    <x v="1"/>
    <x v="1"/>
    <x v="3"/>
    <x v="1"/>
    <x v="3"/>
    <x v="0"/>
    <x v="2"/>
    <n v="125232"/>
    <n v="8.3000000000000007"/>
    <n v="126471"/>
    <n v="64170"/>
    <n v="269748"/>
    <n v="25742"/>
    <n v="486131"/>
    <n v="68376"/>
    <n v="237166"/>
    <n v="332397"/>
    <n v="3.8"/>
    <n v="344095"/>
    <x v="3"/>
    <x v="0"/>
    <n v="1"/>
    <n v="0"/>
    <n v="0"/>
    <n v="1"/>
    <n v="0"/>
    <n v="0"/>
    <n v="1"/>
    <n v="1"/>
  </r>
  <r>
    <s v="ESPT-0275"/>
    <d v="2025-12-15T00:00:00"/>
    <x v="13"/>
    <x v="2"/>
    <x v="3"/>
    <x v="0"/>
    <x v="0"/>
    <x v="4"/>
    <x v="4"/>
    <x v="4"/>
    <x v="0"/>
    <n v="94564"/>
    <n v="9.5"/>
    <n v="175970"/>
    <n v="70440"/>
    <n v="181692"/>
    <n v="51560"/>
    <n v="479662"/>
    <n v="216160"/>
    <n v="85255"/>
    <n v="338430"/>
    <n v="4.0999999999999996"/>
    <n v="102676"/>
    <x v="8"/>
    <x v="0"/>
    <n v="1"/>
    <n v="1"/>
    <n v="0"/>
    <n v="0"/>
    <n v="0"/>
    <n v="0"/>
    <n v="0"/>
    <n v="1"/>
  </r>
  <r>
    <s v="ESPT-0276"/>
    <d v="2025-11-22T00:00:00"/>
    <x v="17"/>
    <x v="6"/>
    <x v="0"/>
    <x v="5"/>
    <x v="5"/>
    <x v="0"/>
    <x v="4"/>
    <x v="2"/>
    <x v="0"/>
    <n v="85633"/>
    <n v="9.8000000000000007"/>
    <n v="46975"/>
    <n v="48837"/>
    <n v="345375"/>
    <n v="18511"/>
    <n v="459698"/>
    <n v="123655"/>
    <n v="267502"/>
    <n v="429478"/>
    <n v="4.0999999999999996"/>
    <n v="290294"/>
    <x v="4"/>
    <x v="0"/>
    <n v="1"/>
    <n v="1"/>
    <n v="0"/>
    <n v="0"/>
    <n v="0"/>
    <n v="0"/>
    <n v="0"/>
    <n v="1"/>
  </r>
  <r>
    <s v="ESPT-0277"/>
    <d v="2024-12-04T00:00:00"/>
    <x v="1"/>
    <x v="6"/>
    <x v="0"/>
    <x v="0"/>
    <x v="2"/>
    <x v="4"/>
    <x v="0"/>
    <x v="5"/>
    <x v="0"/>
    <n v="108919"/>
    <n v="6.4"/>
    <n v="92087"/>
    <n v="54824"/>
    <n v="335889"/>
    <n v="51134"/>
    <n v="533934"/>
    <n v="193717"/>
    <n v="200033"/>
    <n v="446119"/>
    <n v="4.5999999999999996"/>
    <n v="266855"/>
    <x v="8"/>
    <x v="1"/>
    <n v="1"/>
    <n v="1"/>
    <n v="0"/>
    <n v="0"/>
    <n v="0"/>
    <n v="0"/>
    <n v="1"/>
    <n v="1"/>
  </r>
  <r>
    <s v="ESPT-0278"/>
    <d v="2025-09-16T00:00:00"/>
    <x v="6"/>
    <x v="0"/>
    <x v="0"/>
    <x v="1"/>
    <x v="6"/>
    <x v="3"/>
    <x v="2"/>
    <x v="0"/>
    <x v="0"/>
    <n v="145690"/>
    <n v="9.8000000000000007"/>
    <n v="89153"/>
    <n v="3912"/>
    <n v="313800"/>
    <n v="43430"/>
    <n v="450295"/>
    <n v="203554"/>
    <n v="83643"/>
    <n v="325473"/>
    <n v="4.0999999999999996"/>
    <n v="11094"/>
    <x v="5"/>
    <x v="0"/>
    <n v="1"/>
    <n v="1"/>
    <n v="0"/>
    <n v="0"/>
    <n v="0"/>
    <n v="0"/>
    <n v="1"/>
    <n v="1"/>
  </r>
  <r>
    <s v="ESPT-0279"/>
    <d v="2025-08-02T00:00:00"/>
    <x v="12"/>
    <x v="7"/>
    <x v="1"/>
    <x v="5"/>
    <x v="5"/>
    <x v="0"/>
    <x v="4"/>
    <x v="1"/>
    <x v="0"/>
    <n v="117562"/>
    <n v="4.7"/>
    <n v="78116"/>
    <n v="31545"/>
    <n v="312001"/>
    <n v="83916"/>
    <n v="505578"/>
    <n v="39954"/>
    <n v="251292"/>
    <n v="309835"/>
    <n v="3.8"/>
    <n v="416042"/>
    <x v="3"/>
    <x v="0"/>
    <n v="1"/>
    <n v="1"/>
    <n v="0"/>
    <n v="0"/>
    <n v="0"/>
    <n v="0"/>
    <n v="1"/>
    <n v="1"/>
  </r>
  <r>
    <s v="ESPT-0280"/>
    <d v="2025-10-23T00:00:00"/>
    <x v="5"/>
    <x v="4"/>
    <x v="1"/>
    <x v="3"/>
    <x v="7"/>
    <x v="4"/>
    <x v="3"/>
    <x v="0"/>
    <x v="0"/>
    <n v="47453"/>
    <n v="3.7"/>
    <n v="170875"/>
    <n v="27301"/>
    <n v="243185"/>
    <n v="21242"/>
    <n v="462603"/>
    <n v="31408"/>
    <n v="272786"/>
    <n v="357053"/>
    <n v="4.4000000000000004"/>
    <n v="4383"/>
    <x v="10"/>
    <x v="0"/>
    <n v="1"/>
    <n v="1"/>
    <n v="0"/>
    <n v="0"/>
    <n v="0"/>
    <n v="0"/>
    <n v="0"/>
    <n v="1"/>
  </r>
  <r>
    <s v="ESPT-0281"/>
    <d v="2024-02-26T00:00:00"/>
    <x v="5"/>
    <x v="4"/>
    <x v="0"/>
    <x v="4"/>
    <x v="4"/>
    <x v="1"/>
    <x v="2"/>
    <x v="4"/>
    <x v="0"/>
    <n v="42470"/>
    <n v="7.8"/>
    <n v="64826"/>
    <n v="42220"/>
    <n v="215227"/>
    <n v="35723"/>
    <n v="357996"/>
    <n v="146152"/>
    <n v="57642"/>
    <n v="261103"/>
    <n v="4"/>
    <n v="118066"/>
    <x v="2"/>
    <x v="1"/>
    <n v="1"/>
    <n v="1"/>
    <n v="0"/>
    <n v="0"/>
    <n v="0"/>
    <n v="0"/>
    <n v="0"/>
    <n v="1"/>
  </r>
  <r>
    <s v="ESPT-0282"/>
    <d v="2025-05-28T00:00:00"/>
    <x v="7"/>
    <x v="6"/>
    <x v="0"/>
    <x v="1"/>
    <x v="6"/>
    <x v="3"/>
    <x v="0"/>
    <x v="0"/>
    <x v="0"/>
    <n v="88739"/>
    <n v="9.1"/>
    <n v="175454"/>
    <n v="10728"/>
    <n v="92423"/>
    <n v="21160"/>
    <n v="299765"/>
    <n v="151407"/>
    <n v="70222"/>
    <n v="258474"/>
    <n v="4.2"/>
    <n v="67539"/>
    <x v="11"/>
    <x v="0"/>
    <n v="1"/>
    <n v="1"/>
    <n v="0"/>
    <n v="0"/>
    <n v="0"/>
    <n v="0"/>
    <n v="0"/>
    <n v="1"/>
  </r>
  <r>
    <s v="ESPT-0283"/>
    <d v="2025-06-01T00:00:00"/>
    <x v="7"/>
    <x v="4"/>
    <x v="1"/>
    <x v="5"/>
    <x v="7"/>
    <x v="3"/>
    <x v="1"/>
    <x v="5"/>
    <x v="0"/>
    <n v="137522"/>
    <n v="2.7"/>
    <n v="6877"/>
    <n v="13639"/>
    <n v="211257"/>
    <n v="54637"/>
    <n v="286410"/>
    <n v="102635"/>
    <n v="293929"/>
    <n v="434185"/>
    <n v="3.6"/>
    <n v="320186"/>
    <x v="1"/>
    <x v="0"/>
    <n v="1"/>
    <n v="1"/>
    <n v="0"/>
    <n v="0"/>
    <n v="0"/>
    <n v="0"/>
    <n v="1"/>
    <n v="0"/>
  </r>
  <r>
    <s v="ESPT-0284"/>
    <d v="2024-07-01T00:00:00"/>
    <x v="17"/>
    <x v="1"/>
    <x v="2"/>
    <x v="2"/>
    <x v="4"/>
    <x v="3"/>
    <x v="2"/>
    <x v="1"/>
    <x v="0"/>
    <n v="62344"/>
    <n v="4.5"/>
    <n v="66347"/>
    <n v="76248"/>
    <n v="115233"/>
    <n v="33950"/>
    <n v="291778"/>
    <n v="175924"/>
    <n v="223822"/>
    <n v="408315"/>
    <n v="3.7"/>
    <n v="9114"/>
    <x v="6"/>
    <x v="1"/>
    <n v="1"/>
    <n v="1"/>
    <n v="0"/>
    <n v="0"/>
    <n v="0"/>
    <n v="0"/>
    <n v="0"/>
    <n v="0"/>
  </r>
  <r>
    <s v="ESPT-0285"/>
    <d v="2024-12-19T00:00:00"/>
    <x v="14"/>
    <x v="1"/>
    <x v="1"/>
    <x v="5"/>
    <x v="5"/>
    <x v="4"/>
    <x v="1"/>
    <x v="1"/>
    <x v="0"/>
    <n v="55473"/>
    <n v="2.6"/>
    <n v="6563"/>
    <n v="37556"/>
    <n v="53260"/>
    <n v="17401"/>
    <n v="114780"/>
    <n v="143377"/>
    <n v="276931"/>
    <n v="429345"/>
    <n v="4.5"/>
    <n v="304392"/>
    <x v="8"/>
    <x v="1"/>
    <n v="1"/>
    <n v="1"/>
    <n v="0"/>
    <n v="0"/>
    <n v="0"/>
    <n v="0"/>
    <n v="0"/>
    <n v="0"/>
  </r>
  <r>
    <s v="ESPT-0286"/>
    <d v="2024-07-13T00:00:00"/>
    <x v="2"/>
    <x v="2"/>
    <x v="2"/>
    <x v="3"/>
    <x v="4"/>
    <x v="4"/>
    <x v="3"/>
    <x v="0"/>
    <x v="1"/>
    <n v="53836"/>
    <n v="4.7"/>
    <n v="12749"/>
    <n v="84590"/>
    <n v="347742"/>
    <n v="38848"/>
    <n v="483929"/>
    <n v="99385"/>
    <n v="170864"/>
    <n v="303501"/>
    <n v="4"/>
    <n v="124022"/>
    <x v="6"/>
    <x v="1"/>
    <n v="1"/>
    <n v="0"/>
    <n v="1"/>
    <n v="0"/>
    <n v="0"/>
    <n v="0"/>
    <n v="0"/>
    <n v="1"/>
  </r>
  <r>
    <s v="ESPT-0287"/>
    <d v="2024-04-16T00:00:00"/>
    <x v="11"/>
    <x v="2"/>
    <x v="3"/>
    <x v="0"/>
    <x v="5"/>
    <x v="4"/>
    <x v="2"/>
    <x v="1"/>
    <x v="0"/>
    <n v="116854"/>
    <n v="6.1"/>
    <n v="7111"/>
    <n v="45553"/>
    <n v="323759"/>
    <n v="64717"/>
    <n v="441140"/>
    <n v="57084"/>
    <n v="168720"/>
    <n v="283127"/>
    <n v="4.3"/>
    <n v="201883"/>
    <x v="7"/>
    <x v="1"/>
    <n v="1"/>
    <n v="1"/>
    <n v="0"/>
    <n v="0"/>
    <n v="0"/>
    <n v="0"/>
    <n v="1"/>
    <n v="1"/>
  </r>
  <r>
    <s v="ESPT-0288"/>
    <d v="2025-07-15T00:00:00"/>
    <x v="11"/>
    <x v="4"/>
    <x v="2"/>
    <x v="5"/>
    <x v="3"/>
    <x v="3"/>
    <x v="0"/>
    <x v="2"/>
    <x v="0"/>
    <n v="114665"/>
    <n v="2.2999999999999998"/>
    <n v="57549"/>
    <n v="49673"/>
    <n v="357591"/>
    <n v="32443"/>
    <n v="497256"/>
    <n v="109854"/>
    <n v="63878"/>
    <n v="229742"/>
    <n v="5"/>
    <n v="120291"/>
    <x v="6"/>
    <x v="0"/>
    <n v="1"/>
    <n v="1"/>
    <n v="0"/>
    <n v="0"/>
    <n v="0"/>
    <n v="0"/>
    <n v="1"/>
    <n v="1"/>
  </r>
  <r>
    <s v="ESPT-0289"/>
    <d v="2024-03-10T00:00:00"/>
    <x v="12"/>
    <x v="1"/>
    <x v="0"/>
    <x v="4"/>
    <x v="1"/>
    <x v="2"/>
    <x v="4"/>
    <x v="1"/>
    <x v="0"/>
    <n v="87003"/>
    <n v="6.2"/>
    <n v="118237"/>
    <n v="48184"/>
    <n v="330373"/>
    <n v="46551"/>
    <n v="543345"/>
    <n v="109998"/>
    <n v="118968"/>
    <n v="264343"/>
    <n v="3.8"/>
    <n v="100862"/>
    <x v="9"/>
    <x v="1"/>
    <n v="1"/>
    <n v="1"/>
    <n v="0"/>
    <n v="0"/>
    <n v="0"/>
    <n v="0"/>
    <n v="0"/>
    <n v="1"/>
  </r>
  <r>
    <s v="ESPT-0290"/>
    <d v="2025-05-26T00:00:00"/>
    <x v="4"/>
    <x v="1"/>
    <x v="1"/>
    <x v="2"/>
    <x v="0"/>
    <x v="2"/>
    <x v="1"/>
    <x v="1"/>
    <x v="0"/>
    <n v="61716"/>
    <n v="7.9"/>
    <n v="12116"/>
    <n v="9930"/>
    <n v="300281"/>
    <n v="51366"/>
    <n v="373693"/>
    <n v="91953"/>
    <n v="56808"/>
    <n v="171275"/>
    <n v="4.4000000000000004"/>
    <n v="351386"/>
    <x v="11"/>
    <x v="0"/>
    <n v="1"/>
    <n v="1"/>
    <n v="0"/>
    <n v="0"/>
    <n v="0"/>
    <n v="0"/>
    <n v="0"/>
    <n v="1"/>
  </r>
  <r>
    <s v="ESPT-0291"/>
    <d v="2025-10-19T00:00:00"/>
    <x v="2"/>
    <x v="3"/>
    <x v="2"/>
    <x v="2"/>
    <x v="0"/>
    <x v="0"/>
    <x v="0"/>
    <x v="0"/>
    <x v="0"/>
    <n v="16655"/>
    <n v="5.6"/>
    <n v="1861"/>
    <n v="18791"/>
    <n v="316097"/>
    <n v="6187"/>
    <n v="342936"/>
    <n v="147018"/>
    <n v="130845"/>
    <n v="327034"/>
    <n v="4.5"/>
    <n v="346519"/>
    <x v="10"/>
    <x v="0"/>
    <n v="1"/>
    <n v="1"/>
    <n v="0"/>
    <n v="0"/>
    <n v="0"/>
    <n v="0"/>
    <n v="0"/>
    <n v="1"/>
  </r>
  <r>
    <s v="ESPT-0292"/>
    <d v="2024-02-04T00:00:00"/>
    <x v="6"/>
    <x v="5"/>
    <x v="1"/>
    <x v="1"/>
    <x v="7"/>
    <x v="3"/>
    <x v="1"/>
    <x v="1"/>
    <x v="0"/>
    <n v="170127"/>
    <n v="9.3000000000000007"/>
    <n v="101967"/>
    <n v="70536"/>
    <n v="270460"/>
    <n v="76693"/>
    <n v="519656"/>
    <n v="154821"/>
    <n v="168629"/>
    <n v="379564"/>
    <n v="4.5"/>
    <n v="41167"/>
    <x v="2"/>
    <x v="1"/>
    <n v="1"/>
    <n v="1"/>
    <n v="0"/>
    <n v="0"/>
    <n v="0"/>
    <n v="0"/>
    <n v="1"/>
    <n v="1"/>
  </r>
  <r>
    <s v="ESPT-0293"/>
    <d v="2024-05-22T00:00:00"/>
    <x v="0"/>
    <x v="5"/>
    <x v="3"/>
    <x v="2"/>
    <x v="3"/>
    <x v="1"/>
    <x v="2"/>
    <x v="3"/>
    <x v="0"/>
    <n v="121312"/>
    <n v="9.1"/>
    <n v="138473"/>
    <n v="16108"/>
    <n v="321465"/>
    <n v="87185"/>
    <n v="563231"/>
    <n v="110931"/>
    <n v="150080"/>
    <n v="296635"/>
    <n v="4.5"/>
    <n v="11078"/>
    <x v="11"/>
    <x v="1"/>
    <n v="1"/>
    <n v="1"/>
    <n v="0"/>
    <n v="0"/>
    <n v="0"/>
    <n v="0"/>
    <n v="1"/>
    <n v="1"/>
  </r>
  <r>
    <s v="ESPT-0294"/>
    <d v="2024-10-06T00:00:00"/>
    <x v="8"/>
    <x v="4"/>
    <x v="0"/>
    <x v="5"/>
    <x v="2"/>
    <x v="1"/>
    <x v="3"/>
    <x v="0"/>
    <x v="0"/>
    <n v="85604"/>
    <n v="6.1"/>
    <n v="74835"/>
    <n v="59964"/>
    <n v="341581"/>
    <n v="32104"/>
    <n v="508484"/>
    <n v="21629"/>
    <n v="249038"/>
    <n v="298522"/>
    <n v="4.0999999999999996"/>
    <n v="397050"/>
    <x v="10"/>
    <x v="1"/>
    <n v="1"/>
    <n v="1"/>
    <n v="0"/>
    <n v="0"/>
    <n v="0"/>
    <n v="0"/>
    <n v="0"/>
    <n v="1"/>
  </r>
  <r>
    <s v="ESPT-0295"/>
    <d v="2024-02-05T00:00:00"/>
    <x v="1"/>
    <x v="4"/>
    <x v="0"/>
    <x v="0"/>
    <x v="1"/>
    <x v="3"/>
    <x v="0"/>
    <x v="0"/>
    <x v="4"/>
    <n v="98828"/>
    <n v="6.7"/>
    <n v="24584"/>
    <n v="59934"/>
    <n v="79493"/>
    <n v="69155"/>
    <n v="233166"/>
    <n v="39186"/>
    <n v="40802"/>
    <n v="94107"/>
    <n v="4"/>
    <n v="158916"/>
    <x v="2"/>
    <x v="1"/>
    <n v="1"/>
    <n v="0"/>
    <n v="0"/>
    <n v="0"/>
    <n v="0"/>
    <n v="1"/>
    <n v="0"/>
    <n v="1"/>
  </r>
  <r>
    <s v="ESPT-0296"/>
    <d v="2024-05-10T00:00:00"/>
    <x v="12"/>
    <x v="4"/>
    <x v="3"/>
    <x v="4"/>
    <x v="7"/>
    <x v="3"/>
    <x v="3"/>
    <x v="3"/>
    <x v="0"/>
    <n v="114467"/>
    <n v="9.1"/>
    <n v="13690"/>
    <n v="79358"/>
    <n v="299682"/>
    <n v="70443"/>
    <n v="463173"/>
    <n v="24522"/>
    <n v="118374"/>
    <n v="172608"/>
    <n v="4.9000000000000004"/>
    <n v="393225"/>
    <x v="11"/>
    <x v="1"/>
    <n v="1"/>
    <n v="1"/>
    <n v="0"/>
    <n v="0"/>
    <n v="0"/>
    <n v="0"/>
    <n v="1"/>
    <n v="1"/>
  </r>
  <r>
    <s v="ESPT-0297"/>
    <d v="2024-08-29T00:00:00"/>
    <x v="5"/>
    <x v="2"/>
    <x v="2"/>
    <x v="3"/>
    <x v="3"/>
    <x v="4"/>
    <x v="0"/>
    <x v="4"/>
    <x v="0"/>
    <n v="10946"/>
    <n v="9.4"/>
    <n v="14636"/>
    <n v="75056"/>
    <n v="217855"/>
    <n v="5419"/>
    <n v="312966"/>
    <n v="220824"/>
    <n v="147630"/>
    <n v="429329"/>
    <n v="4.3"/>
    <n v="292772"/>
    <x v="3"/>
    <x v="1"/>
    <n v="1"/>
    <n v="1"/>
    <n v="0"/>
    <n v="0"/>
    <n v="0"/>
    <n v="0"/>
    <n v="0"/>
    <n v="0"/>
  </r>
  <r>
    <s v="ESPT-0298"/>
    <d v="2025-01-19T00:00:00"/>
    <x v="8"/>
    <x v="0"/>
    <x v="1"/>
    <x v="3"/>
    <x v="7"/>
    <x v="4"/>
    <x v="3"/>
    <x v="2"/>
    <x v="0"/>
    <n v="32560"/>
    <n v="3.1"/>
    <n v="117967"/>
    <n v="34897"/>
    <n v="340844"/>
    <n v="18723"/>
    <n v="512431"/>
    <n v="179240"/>
    <n v="238625"/>
    <n v="469745"/>
    <n v="3.6"/>
    <n v="130386"/>
    <x v="0"/>
    <x v="0"/>
    <n v="1"/>
    <n v="1"/>
    <n v="0"/>
    <n v="0"/>
    <n v="0"/>
    <n v="0"/>
    <n v="0"/>
    <n v="1"/>
  </r>
  <r>
    <s v="ESPT-0299"/>
    <d v="2025-02-21T00:00:00"/>
    <x v="10"/>
    <x v="6"/>
    <x v="3"/>
    <x v="3"/>
    <x v="7"/>
    <x v="0"/>
    <x v="4"/>
    <x v="1"/>
    <x v="2"/>
    <n v="41720"/>
    <n v="4.9000000000000004"/>
    <n v="169025"/>
    <n v="23151"/>
    <n v="162778"/>
    <n v="21740"/>
    <n v="376694"/>
    <n v="168930"/>
    <n v="199735"/>
    <n v="404466"/>
    <n v="3.8"/>
    <n v="13379"/>
    <x v="2"/>
    <x v="0"/>
    <n v="1"/>
    <n v="0"/>
    <n v="0"/>
    <n v="1"/>
    <n v="0"/>
    <n v="0"/>
    <n v="0"/>
    <n v="0"/>
  </r>
  <r>
    <s v="ESPT-0300"/>
    <d v="2024-04-17T00:00:00"/>
    <x v="1"/>
    <x v="4"/>
    <x v="1"/>
    <x v="0"/>
    <x v="6"/>
    <x v="4"/>
    <x v="1"/>
    <x v="2"/>
    <x v="3"/>
    <n v="89301"/>
    <n v="8.6"/>
    <n v="117167"/>
    <n v="14750"/>
    <n v="236541"/>
    <n v="21201"/>
    <n v="389659"/>
    <n v="187661"/>
    <n v="166373"/>
    <n v="370328"/>
    <n v="4.0999999999999996"/>
    <n v="379374"/>
    <x v="7"/>
    <x v="1"/>
    <n v="1"/>
    <n v="0"/>
    <n v="0"/>
    <n v="0"/>
    <n v="1"/>
    <n v="0"/>
    <n v="0"/>
    <n v="1"/>
  </r>
  <r>
    <s v="ESPT-0301"/>
    <d v="2024-12-01T00:00:00"/>
    <x v="15"/>
    <x v="5"/>
    <x v="0"/>
    <x v="2"/>
    <x v="1"/>
    <x v="3"/>
    <x v="1"/>
    <x v="1"/>
    <x v="0"/>
    <n v="95797"/>
    <n v="4.9000000000000004"/>
    <n v="100845"/>
    <n v="18315"/>
    <n v="238487"/>
    <n v="69977"/>
    <n v="427624"/>
    <n v="43711"/>
    <n v="106202"/>
    <n v="178268"/>
    <n v="3.4"/>
    <n v="35510"/>
    <x v="8"/>
    <x v="1"/>
    <n v="1"/>
    <n v="1"/>
    <n v="0"/>
    <n v="0"/>
    <n v="0"/>
    <n v="0"/>
    <n v="0"/>
    <n v="1"/>
  </r>
  <r>
    <s v="ESPT-0302"/>
    <d v="2024-01-27T00:00:00"/>
    <x v="2"/>
    <x v="1"/>
    <x v="1"/>
    <x v="0"/>
    <x v="1"/>
    <x v="1"/>
    <x v="0"/>
    <x v="5"/>
    <x v="1"/>
    <n v="104678"/>
    <n v="3"/>
    <n v="51624"/>
    <n v="19490"/>
    <n v="341390"/>
    <n v="72778"/>
    <n v="485282"/>
    <n v="213968"/>
    <n v="126419"/>
    <n v="357734"/>
    <n v="3.9"/>
    <n v="66037"/>
    <x v="0"/>
    <x v="1"/>
    <n v="1"/>
    <n v="0"/>
    <n v="1"/>
    <n v="0"/>
    <n v="0"/>
    <n v="0"/>
    <n v="1"/>
    <n v="1"/>
  </r>
  <r>
    <s v="ESPT-0303"/>
    <d v="2025-04-09T00:00:00"/>
    <x v="15"/>
    <x v="3"/>
    <x v="2"/>
    <x v="0"/>
    <x v="1"/>
    <x v="4"/>
    <x v="4"/>
    <x v="2"/>
    <x v="0"/>
    <n v="112456"/>
    <n v="6.5"/>
    <n v="106997"/>
    <n v="56965"/>
    <n v="114151"/>
    <n v="77045"/>
    <n v="355158"/>
    <n v="161356"/>
    <n v="169135"/>
    <n v="358820"/>
    <n v="3.2"/>
    <n v="194151"/>
    <x v="7"/>
    <x v="0"/>
    <n v="1"/>
    <n v="1"/>
    <n v="0"/>
    <n v="0"/>
    <n v="0"/>
    <n v="0"/>
    <n v="1"/>
    <n v="0"/>
  </r>
  <r>
    <s v="ESPT-0304"/>
    <d v="2024-11-28T00:00:00"/>
    <x v="1"/>
    <x v="4"/>
    <x v="3"/>
    <x v="4"/>
    <x v="2"/>
    <x v="3"/>
    <x v="1"/>
    <x v="4"/>
    <x v="1"/>
    <n v="73406"/>
    <n v="3.5"/>
    <n v="15436"/>
    <n v="80471"/>
    <n v="133846"/>
    <n v="48185"/>
    <n v="277938"/>
    <n v="155094"/>
    <n v="96250"/>
    <n v="307090"/>
    <n v="4.5"/>
    <n v="135815"/>
    <x v="4"/>
    <x v="1"/>
    <n v="1"/>
    <n v="0"/>
    <n v="1"/>
    <n v="0"/>
    <n v="0"/>
    <n v="0"/>
    <n v="0"/>
    <n v="0"/>
  </r>
  <r>
    <s v="ESPT-0305"/>
    <d v="2024-06-16T00:00:00"/>
    <x v="8"/>
    <x v="1"/>
    <x v="2"/>
    <x v="5"/>
    <x v="7"/>
    <x v="1"/>
    <x v="3"/>
    <x v="4"/>
    <x v="1"/>
    <n v="111856"/>
    <n v="2.1"/>
    <n v="6334"/>
    <n v="4802"/>
    <n v="123493"/>
    <n v="63420"/>
    <n v="198049"/>
    <n v="49968"/>
    <n v="222205"/>
    <n v="284881"/>
    <n v="4"/>
    <n v="154713"/>
    <x v="1"/>
    <x v="1"/>
    <n v="1"/>
    <n v="0"/>
    <n v="1"/>
    <n v="0"/>
    <n v="0"/>
    <n v="0"/>
    <n v="1"/>
    <n v="0"/>
  </r>
  <r>
    <s v="ESPT-0306"/>
    <d v="2025-07-28T00:00:00"/>
    <x v="13"/>
    <x v="2"/>
    <x v="3"/>
    <x v="5"/>
    <x v="1"/>
    <x v="3"/>
    <x v="1"/>
    <x v="1"/>
    <x v="2"/>
    <n v="4500"/>
    <n v="7.6"/>
    <n v="9964"/>
    <n v="23827"/>
    <n v="229785"/>
    <n v="1609"/>
    <n v="265185"/>
    <n v="183259"/>
    <n v="256969"/>
    <n v="457079"/>
    <n v="3.7"/>
    <n v="116092"/>
    <x v="6"/>
    <x v="0"/>
    <n v="1"/>
    <n v="0"/>
    <n v="0"/>
    <n v="1"/>
    <n v="0"/>
    <n v="0"/>
    <n v="0"/>
    <n v="0"/>
  </r>
  <r>
    <s v="ESPT-0307"/>
    <d v="2025-01-22T00:00:00"/>
    <x v="6"/>
    <x v="2"/>
    <x v="0"/>
    <x v="0"/>
    <x v="6"/>
    <x v="1"/>
    <x v="1"/>
    <x v="3"/>
    <x v="0"/>
    <n v="98705"/>
    <n v="7.7"/>
    <n v="182887"/>
    <n v="74798"/>
    <n v="104396"/>
    <n v="80217"/>
    <n v="442298"/>
    <n v="42469"/>
    <n v="177197"/>
    <n v="232108"/>
    <n v="4.0999999999999996"/>
    <n v="364267"/>
    <x v="0"/>
    <x v="0"/>
    <n v="1"/>
    <n v="1"/>
    <n v="0"/>
    <n v="0"/>
    <n v="0"/>
    <n v="0"/>
    <n v="0"/>
    <n v="1"/>
  </r>
  <r>
    <s v="ESPT-0308"/>
    <d v="2025-01-28T00:00:00"/>
    <x v="15"/>
    <x v="4"/>
    <x v="2"/>
    <x v="0"/>
    <x v="5"/>
    <x v="1"/>
    <x v="0"/>
    <x v="0"/>
    <x v="0"/>
    <n v="78121"/>
    <n v="2.2999999999999998"/>
    <n v="68252"/>
    <n v="45393"/>
    <n v="329478"/>
    <n v="18865"/>
    <n v="461988"/>
    <n v="47067"/>
    <n v="248811"/>
    <n v="309953"/>
    <n v="4.5999999999999996"/>
    <n v="276999"/>
    <x v="0"/>
    <x v="0"/>
    <n v="1"/>
    <n v="1"/>
    <n v="0"/>
    <n v="0"/>
    <n v="0"/>
    <n v="0"/>
    <n v="0"/>
    <n v="1"/>
  </r>
  <r>
    <s v="ESPT-0309"/>
    <d v="2024-10-21T00:00:00"/>
    <x v="2"/>
    <x v="0"/>
    <x v="2"/>
    <x v="4"/>
    <x v="5"/>
    <x v="0"/>
    <x v="4"/>
    <x v="2"/>
    <x v="1"/>
    <n v="88693"/>
    <n v="7.1"/>
    <n v="173219"/>
    <n v="12729"/>
    <n v="34120"/>
    <n v="71891"/>
    <n v="291959"/>
    <n v="145457"/>
    <n v="242520"/>
    <n v="442035"/>
    <n v="3.2"/>
    <n v="238657"/>
    <x v="10"/>
    <x v="1"/>
    <n v="1"/>
    <n v="0"/>
    <n v="1"/>
    <n v="0"/>
    <n v="0"/>
    <n v="0"/>
    <n v="0"/>
    <n v="0"/>
  </r>
  <r>
    <s v="ESPT-0310"/>
    <d v="2024-09-28T00:00:00"/>
    <x v="8"/>
    <x v="1"/>
    <x v="1"/>
    <x v="5"/>
    <x v="6"/>
    <x v="0"/>
    <x v="0"/>
    <x v="1"/>
    <x v="0"/>
    <n v="110601"/>
    <n v="8.6999999999999993"/>
    <n v="158603"/>
    <n v="7098"/>
    <n v="271570"/>
    <n v="26676"/>
    <n v="463947"/>
    <n v="190416"/>
    <n v="150697"/>
    <n v="371038"/>
    <n v="4.5999999999999996"/>
    <n v="7470"/>
    <x v="5"/>
    <x v="1"/>
    <n v="1"/>
    <n v="1"/>
    <n v="0"/>
    <n v="0"/>
    <n v="0"/>
    <n v="0"/>
    <n v="1"/>
    <n v="1"/>
  </r>
  <r>
    <s v="ESPT-0311"/>
    <d v="2024-04-12T00:00:00"/>
    <x v="12"/>
    <x v="1"/>
    <x v="1"/>
    <x v="3"/>
    <x v="1"/>
    <x v="1"/>
    <x v="4"/>
    <x v="2"/>
    <x v="0"/>
    <n v="136308"/>
    <n v="3.2"/>
    <n v="137823"/>
    <n v="4365"/>
    <n v="351507"/>
    <n v="52929"/>
    <n v="546624"/>
    <n v="32007"/>
    <n v="279025"/>
    <n v="359231"/>
    <n v="4.9000000000000004"/>
    <n v="404245"/>
    <x v="7"/>
    <x v="1"/>
    <n v="1"/>
    <n v="1"/>
    <n v="0"/>
    <n v="0"/>
    <n v="0"/>
    <n v="0"/>
    <n v="1"/>
    <n v="1"/>
  </r>
  <r>
    <s v="ESPT-0312"/>
    <d v="2024-04-27T00:00:00"/>
    <x v="1"/>
    <x v="3"/>
    <x v="1"/>
    <x v="3"/>
    <x v="5"/>
    <x v="4"/>
    <x v="2"/>
    <x v="3"/>
    <x v="0"/>
    <n v="33991"/>
    <n v="7.1"/>
    <n v="168794"/>
    <n v="22161"/>
    <n v="216012"/>
    <n v="25650"/>
    <n v="432617"/>
    <n v="175375"/>
    <n v="298219"/>
    <n v="531729"/>
    <n v="3.7"/>
    <n v="142939"/>
    <x v="7"/>
    <x v="1"/>
    <n v="1"/>
    <n v="1"/>
    <n v="0"/>
    <n v="0"/>
    <n v="0"/>
    <n v="0"/>
    <n v="0"/>
    <n v="0"/>
  </r>
  <r>
    <s v="ESPT-0313"/>
    <d v="2024-01-13T00:00:00"/>
    <x v="9"/>
    <x v="7"/>
    <x v="1"/>
    <x v="2"/>
    <x v="2"/>
    <x v="2"/>
    <x v="2"/>
    <x v="1"/>
    <x v="1"/>
    <n v="64754"/>
    <n v="6.3"/>
    <n v="39351"/>
    <n v="58257"/>
    <n v="233253"/>
    <n v="12294"/>
    <n v="343155"/>
    <n v="78556"/>
    <n v="224855"/>
    <n v="339201"/>
    <n v="3.7"/>
    <n v="122172"/>
    <x v="0"/>
    <x v="1"/>
    <n v="1"/>
    <n v="0"/>
    <n v="1"/>
    <n v="0"/>
    <n v="0"/>
    <n v="0"/>
    <n v="0"/>
    <n v="1"/>
  </r>
  <r>
    <s v="ESPT-0314"/>
    <d v="2024-07-12T00:00:00"/>
    <x v="0"/>
    <x v="2"/>
    <x v="3"/>
    <x v="4"/>
    <x v="0"/>
    <x v="4"/>
    <x v="4"/>
    <x v="5"/>
    <x v="1"/>
    <n v="112761"/>
    <n v="7.3"/>
    <n v="182265"/>
    <n v="53928"/>
    <n v="297291"/>
    <n v="85741"/>
    <n v="619225"/>
    <n v="27592"/>
    <n v="66475"/>
    <n v="105291"/>
    <n v="4.5"/>
    <n v="264101"/>
    <x v="6"/>
    <x v="1"/>
    <n v="1"/>
    <n v="0"/>
    <n v="1"/>
    <n v="0"/>
    <n v="0"/>
    <n v="0"/>
    <n v="1"/>
    <n v="1"/>
  </r>
  <r>
    <s v="ESPT-0315"/>
    <d v="2025-05-18T00:00:00"/>
    <x v="17"/>
    <x v="1"/>
    <x v="3"/>
    <x v="5"/>
    <x v="6"/>
    <x v="1"/>
    <x v="4"/>
    <x v="4"/>
    <x v="0"/>
    <n v="71819"/>
    <n v="5"/>
    <n v="70080"/>
    <n v="32339"/>
    <n v="28583"/>
    <n v="34601"/>
    <n v="165603"/>
    <n v="141032"/>
    <n v="105141"/>
    <n v="255355"/>
    <n v="4.0999999999999996"/>
    <n v="283365"/>
    <x v="11"/>
    <x v="0"/>
    <n v="1"/>
    <n v="1"/>
    <n v="0"/>
    <n v="0"/>
    <n v="0"/>
    <n v="0"/>
    <n v="0"/>
    <n v="0"/>
  </r>
  <r>
    <s v="ESPT-0316"/>
    <d v="2024-10-19T00:00:00"/>
    <x v="9"/>
    <x v="5"/>
    <x v="3"/>
    <x v="4"/>
    <x v="4"/>
    <x v="2"/>
    <x v="3"/>
    <x v="0"/>
    <x v="2"/>
    <n v="84137"/>
    <n v="9.8000000000000007"/>
    <n v="67051"/>
    <n v="62082"/>
    <n v="64368"/>
    <n v="58197"/>
    <n v="251698"/>
    <n v="27266"/>
    <n v="146652"/>
    <n v="200751"/>
    <n v="3.3"/>
    <n v="255752"/>
    <x v="10"/>
    <x v="1"/>
    <n v="1"/>
    <n v="0"/>
    <n v="0"/>
    <n v="1"/>
    <n v="0"/>
    <n v="0"/>
    <n v="0"/>
    <n v="1"/>
  </r>
  <r>
    <s v="ESPT-0317"/>
    <d v="2025-03-01T00:00:00"/>
    <x v="9"/>
    <x v="3"/>
    <x v="0"/>
    <x v="5"/>
    <x v="4"/>
    <x v="0"/>
    <x v="1"/>
    <x v="0"/>
    <x v="2"/>
    <n v="73042"/>
    <n v="4.5"/>
    <n v="3188"/>
    <n v="69948"/>
    <n v="241547"/>
    <n v="31127"/>
    <n v="345810"/>
    <n v="34304"/>
    <n v="264857"/>
    <n v="317245"/>
    <n v="4.3"/>
    <n v="188448"/>
    <x v="9"/>
    <x v="0"/>
    <n v="1"/>
    <n v="0"/>
    <n v="0"/>
    <n v="1"/>
    <n v="0"/>
    <n v="0"/>
    <n v="0"/>
    <n v="1"/>
  </r>
  <r>
    <s v="ESPT-0318"/>
    <d v="2024-08-27T00:00:00"/>
    <x v="11"/>
    <x v="2"/>
    <x v="0"/>
    <x v="2"/>
    <x v="2"/>
    <x v="0"/>
    <x v="3"/>
    <x v="5"/>
    <x v="0"/>
    <n v="101444"/>
    <n v="5.2"/>
    <n v="141129"/>
    <n v="47357"/>
    <n v="232426"/>
    <n v="35739"/>
    <n v="456651"/>
    <n v="158161"/>
    <n v="162145"/>
    <n v="336245"/>
    <n v="3.4"/>
    <n v="39422"/>
    <x v="3"/>
    <x v="1"/>
    <n v="1"/>
    <n v="1"/>
    <n v="0"/>
    <n v="0"/>
    <n v="0"/>
    <n v="0"/>
    <n v="1"/>
    <n v="1"/>
  </r>
  <r>
    <s v="ESPT-0319"/>
    <d v="2024-11-29T00:00:00"/>
    <x v="11"/>
    <x v="2"/>
    <x v="2"/>
    <x v="0"/>
    <x v="6"/>
    <x v="4"/>
    <x v="0"/>
    <x v="4"/>
    <x v="0"/>
    <n v="130766"/>
    <n v="4.0999999999999996"/>
    <n v="167739"/>
    <n v="62625"/>
    <n v="77034"/>
    <n v="79641"/>
    <n v="387039"/>
    <n v="127217"/>
    <n v="291759"/>
    <n v="432116"/>
    <n v="4.5999999999999996"/>
    <n v="365886"/>
    <x v="4"/>
    <x v="1"/>
    <n v="1"/>
    <n v="1"/>
    <n v="0"/>
    <n v="0"/>
    <n v="0"/>
    <n v="0"/>
    <n v="1"/>
    <n v="0"/>
  </r>
  <r>
    <s v="ESPT-0320"/>
    <d v="2025-05-24T00:00:00"/>
    <x v="5"/>
    <x v="6"/>
    <x v="1"/>
    <x v="2"/>
    <x v="7"/>
    <x v="4"/>
    <x v="0"/>
    <x v="2"/>
    <x v="2"/>
    <n v="89250"/>
    <n v="4"/>
    <n v="124824"/>
    <n v="62909"/>
    <n v="215712"/>
    <n v="45782"/>
    <n v="449227"/>
    <n v="216459"/>
    <n v="95831"/>
    <n v="346532"/>
    <n v="4.0999999999999996"/>
    <n v="25375"/>
    <x v="11"/>
    <x v="0"/>
    <n v="1"/>
    <n v="0"/>
    <n v="0"/>
    <n v="1"/>
    <n v="0"/>
    <n v="0"/>
    <n v="0"/>
    <n v="1"/>
  </r>
  <r>
    <s v="ESPT-0321"/>
    <d v="2025-08-17T00:00:00"/>
    <x v="14"/>
    <x v="2"/>
    <x v="0"/>
    <x v="4"/>
    <x v="4"/>
    <x v="3"/>
    <x v="1"/>
    <x v="4"/>
    <x v="0"/>
    <n v="90989"/>
    <n v="3.3"/>
    <n v="87179"/>
    <n v="76092"/>
    <n v="45331"/>
    <n v="40344"/>
    <n v="248946"/>
    <n v="35134"/>
    <n v="66801"/>
    <n v="136112"/>
    <n v="3.6"/>
    <n v="200465"/>
    <x v="3"/>
    <x v="0"/>
    <n v="1"/>
    <n v="1"/>
    <n v="0"/>
    <n v="0"/>
    <n v="0"/>
    <n v="0"/>
    <n v="0"/>
    <n v="1"/>
  </r>
  <r>
    <s v="ESPT-0322"/>
    <d v="2024-03-14T00:00:00"/>
    <x v="11"/>
    <x v="2"/>
    <x v="3"/>
    <x v="2"/>
    <x v="0"/>
    <x v="2"/>
    <x v="1"/>
    <x v="5"/>
    <x v="0"/>
    <n v="88816"/>
    <n v="3.5"/>
    <n v="77345"/>
    <n v="54135"/>
    <n v="112354"/>
    <n v="63089"/>
    <n v="306923"/>
    <n v="28710"/>
    <n v="112269"/>
    <n v="166039"/>
    <n v="3.1"/>
    <n v="151409"/>
    <x v="9"/>
    <x v="1"/>
    <n v="1"/>
    <n v="1"/>
    <n v="0"/>
    <n v="0"/>
    <n v="0"/>
    <n v="0"/>
    <n v="0"/>
    <n v="1"/>
  </r>
  <r>
    <s v="ESPT-0323"/>
    <d v="2024-04-10T00:00:00"/>
    <x v="4"/>
    <x v="5"/>
    <x v="1"/>
    <x v="0"/>
    <x v="3"/>
    <x v="0"/>
    <x v="4"/>
    <x v="0"/>
    <x v="4"/>
    <n v="116625"/>
    <n v="10"/>
    <n v="7151"/>
    <n v="47562"/>
    <n v="184218"/>
    <n v="45817"/>
    <n v="284748"/>
    <n v="216379"/>
    <n v="75799"/>
    <n v="318425"/>
    <n v="4.0999999999999996"/>
    <n v="398816"/>
    <x v="7"/>
    <x v="1"/>
    <n v="1"/>
    <n v="0"/>
    <n v="0"/>
    <n v="0"/>
    <n v="0"/>
    <n v="1"/>
    <n v="1"/>
    <n v="0"/>
  </r>
  <r>
    <s v="ESPT-0324"/>
    <d v="2025-03-25T00:00:00"/>
    <x v="6"/>
    <x v="7"/>
    <x v="0"/>
    <x v="3"/>
    <x v="0"/>
    <x v="4"/>
    <x v="0"/>
    <x v="3"/>
    <x v="0"/>
    <n v="7351"/>
    <n v="5.6"/>
    <n v="16236"/>
    <n v="70194"/>
    <n v="121973"/>
    <n v="3502"/>
    <n v="211905"/>
    <n v="123668"/>
    <n v="196557"/>
    <n v="341097"/>
    <n v="5"/>
    <n v="191563"/>
    <x v="9"/>
    <x v="0"/>
    <n v="1"/>
    <n v="1"/>
    <n v="0"/>
    <n v="0"/>
    <n v="0"/>
    <n v="0"/>
    <n v="0"/>
    <n v="0"/>
  </r>
  <r>
    <s v="ESPT-0325"/>
    <d v="2025-04-09T00:00:00"/>
    <x v="13"/>
    <x v="4"/>
    <x v="2"/>
    <x v="1"/>
    <x v="2"/>
    <x v="2"/>
    <x v="4"/>
    <x v="5"/>
    <x v="4"/>
    <n v="81986"/>
    <n v="3.1"/>
    <n v="100409"/>
    <n v="47948"/>
    <n v="143784"/>
    <n v="61308"/>
    <n v="353449"/>
    <n v="78512"/>
    <n v="147748"/>
    <n v="252328"/>
    <n v="3.8"/>
    <n v="287121"/>
    <x v="7"/>
    <x v="0"/>
    <n v="1"/>
    <n v="0"/>
    <n v="0"/>
    <n v="0"/>
    <n v="0"/>
    <n v="1"/>
    <n v="0"/>
    <n v="1"/>
  </r>
  <r>
    <s v="ESPT-0326"/>
    <d v="2024-07-05T00:00:00"/>
    <x v="4"/>
    <x v="0"/>
    <x v="2"/>
    <x v="4"/>
    <x v="2"/>
    <x v="3"/>
    <x v="0"/>
    <x v="2"/>
    <x v="0"/>
    <n v="130961"/>
    <n v="6.7"/>
    <n v="14033"/>
    <n v="20299"/>
    <n v="134730"/>
    <n v="92429"/>
    <n v="261491"/>
    <n v="141148"/>
    <n v="36465"/>
    <n v="214581"/>
    <n v="4.4000000000000004"/>
    <n v="269602"/>
    <x v="6"/>
    <x v="1"/>
    <n v="1"/>
    <n v="1"/>
    <n v="0"/>
    <n v="0"/>
    <n v="0"/>
    <n v="0"/>
    <n v="1"/>
    <n v="1"/>
  </r>
  <r>
    <s v="ESPT-0327"/>
    <d v="2025-03-31T00:00:00"/>
    <x v="1"/>
    <x v="4"/>
    <x v="2"/>
    <x v="2"/>
    <x v="6"/>
    <x v="2"/>
    <x v="2"/>
    <x v="5"/>
    <x v="2"/>
    <n v="120048"/>
    <n v="4.9000000000000004"/>
    <n v="18537"/>
    <n v="66664"/>
    <n v="323940"/>
    <n v="66718"/>
    <n v="475859"/>
    <n v="148876"/>
    <n v="68219"/>
    <n v="260113"/>
    <n v="5"/>
    <n v="352292"/>
    <x v="9"/>
    <x v="0"/>
    <n v="1"/>
    <n v="0"/>
    <n v="0"/>
    <n v="1"/>
    <n v="0"/>
    <n v="0"/>
    <n v="1"/>
    <n v="1"/>
  </r>
  <r>
    <s v="ESPT-0328"/>
    <d v="2025-08-04T00:00:00"/>
    <x v="1"/>
    <x v="7"/>
    <x v="0"/>
    <x v="3"/>
    <x v="7"/>
    <x v="4"/>
    <x v="1"/>
    <x v="3"/>
    <x v="0"/>
    <n v="112921"/>
    <n v="5.5"/>
    <n v="106601"/>
    <n v="77600"/>
    <n v="124401"/>
    <n v="35223"/>
    <n v="343825"/>
    <n v="11326"/>
    <n v="245903"/>
    <n v="308906"/>
    <n v="4"/>
    <n v="243319"/>
    <x v="3"/>
    <x v="0"/>
    <n v="1"/>
    <n v="1"/>
    <n v="0"/>
    <n v="0"/>
    <n v="0"/>
    <n v="0"/>
    <n v="1"/>
    <n v="1"/>
  </r>
  <r>
    <s v="ESPT-0329"/>
    <d v="2024-08-17T00:00:00"/>
    <x v="10"/>
    <x v="0"/>
    <x v="2"/>
    <x v="1"/>
    <x v="3"/>
    <x v="3"/>
    <x v="0"/>
    <x v="2"/>
    <x v="1"/>
    <n v="100889"/>
    <n v="4.3"/>
    <n v="108650"/>
    <n v="33489"/>
    <n v="95565"/>
    <n v="53062"/>
    <n v="290766"/>
    <n v="77631"/>
    <n v="237603"/>
    <n v="334676"/>
    <n v="4.9000000000000004"/>
    <n v="231886"/>
    <x v="3"/>
    <x v="1"/>
    <n v="1"/>
    <n v="0"/>
    <n v="1"/>
    <n v="0"/>
    <n v="0"/>
    <n v="0"/>
    <n v="1"/>
    <n v="0"/>
  </r>
  <r>
    <s v="ESPT-0330"/>
    <d v="2024-06-18T00:00:00"/>
    <x v="4"/>
    <x v="3"/>
    <x v="1"/>
    <x v="0"/>
    <x v="3"/>
    <x v="3"/>
    <x v="1"/>
    <x v="4"/>
    <x v="2"/>
    <n v="99633"/>
    <n v="3.1"/>
    <n v="95954"/>
    <n v="27321"/>
    <n v="220208"/>
    <n v="59897"/>
    <n v="403380"/>
    <n v="169504"/>
    <n v="267760"/>
    <n v="465548"/>
    <n v="4.3"/>
    <n v="390953"/>
    <x v="1"/>
    <x v="1"/>
    <n v="1"/>
    <n v="0"/>
    <n v="0"/>
    <n v="1"/>
    <n v="0"/>
    <n v="0"/>
    <n v="0"/>
    <n v="0"/>
  </r>
  <r>
    <s v="ESPT-0331"/>
    <d v="2024-01-05T00:00:00"/>
    <x v="8"/>
    <x v="1"/>
    <x v="1"/>
    <x v="1"/>
    <x v="7"/>
    <x v="3"/>
    <x v="1"/>
    <x v="0"/>
    <x v="0"/>
    <n v="48745"/>
    <n v="6.8"/>
    <n v="167858"/>
    <n v="63950"/>
    <n v="228702"/>
    <n v="27302"/>
    <n v="487812"/>
    <n v="153222"/>
    <n v="93176"/>
    <n v="292987"/>
    <n v="4.2"/>
    <n v="232152"/>
    <x v="0"/>
    <x v="1"/>
    <n v="1"/>
    <n v="1"/>
    <n v="0"/>
    <n v="0"/>
    <n v="0"/>
    <n v="0"/>
    <n v="0"/>
    <n v="1"/>
  </r>
  <r>
    <s v="ESPT-0332"/>
    <d v="2025-05-21T00:00:00"/>
    <x v="17"/>
    <x v="7"/>
    <x v="2"/>
    <x v="1"/>
    <x v="2"/>
    <x v="4"/>
    <x v="3"/>
    <x v="3"/>
    <x v="0"/>
    <n v="68174"/>
    <n v="2"/>
    <n v="107362"/>
    <n v="65658"/>
    <n v="50495"/>
    <n v="14689"/>
    <n v="238204"/>
    <n v="216492"/>
    <n v="288327"/>
    <n v="532829"/>
    <n v="4.5999999999999996"/>
    <n v="203328"/>
    <x v="11"/>
    <x v="0"/>
    <n v="1"/>
    <n v="1"/>
    <n v="0"/>
    <n v="0"/>
    <n v="0"/>
    <n v="0"/>
    <n v="0"/>
    <n v="0"/>
  </r>
  <r>
    <s v="ESPT-0333"/>
    <d v="2025-01-28T00:00:00"/>
    <x v="9"/>
    <x v="7"/>
    <x v="1"/>
    <x v="5"/>
    <x v="4"/>
    <x v="3"/>
    <x v="2"/>
    <x v="0"/>
    <x v="0"/>
    <n v="148189"/>
    <n v="3.8"/>
    <n v="177828"/>
    <n v="28695"/>
    <n v="129145"/>
    <n v="65715"/>
    <n v="401383"/>
    <n v="165643"/>
    <n v="219563"/>
    <n v="423331"/>
    <n v="3.3"/>
    <n v="14882"/>
    <x v="0"/>
    <x v="0"/>
    <n v="1"/>
    <n v="1"/>
    <n v="0"/>
    <n v="0"/>
    <n v="0"/>
    <n v="0"/>
    <n v="1"/>
    <n v="0"/>
  </r>
  <r>
    <s v="ESPT-0334"/>
    <d v="2025-08-29T00:00:00"/>
    <x v="12"/>
    <x v="0"/>
    <x v="1"/>
    <x v="0"/>
    <x v="7"/>
    <x v="3"/>
    <x v="2"/>
    <x v="5"/>
    <x v="0"/>
    <n v="163229"/>
    <n v="4.2"/>
    <n v="44894"/>
    <n v="34916"/>
    <n v="30861"/>
    <n v="132352"/>
    <n v="243023"/>
    <n v="113152"/>
    <n v="285374"/>
    <n v="454887"/>
    <n v="4.0999999999999996"/>
    <n v="202634"/>
    <x v="3"/>
    <x v="0"/>
    <n v="1"/>
    <n v="1"/>
    <n v="0"/>
    <n v="0"/>
    <n v="0"/>
    <n v="0"/>
    <n v="1"/>
    <n v="0"/>
  </r>
  <r>
    <s v="ESPT-0335"/>
    <d v="2024-08-31T00:00:00"/>
    <x v="9"/>
    <x v="5"/>
    <x v="0"/>
    <x v="4"/>
    <x v="3"/>
    <x v="0"/>
    <x v="2"/>
    <x v="1"/>
    <x v="0"/>
    <n v="69534"/>
    <n v="3.4"/>
    <n v="2054"/>
    <n v="68521"/>
    <n v="146770"/>
    <n v="33175"/>
    <n v="250520"/>
    <n v="32476"/>
    <n v="67658"/>
    <n v="111481"/>
    <n v="5"/>
    <n v="232523"/>
    <x v="3"/>
    <x v="1"/>
    <n v="1"/>
    <n v="1"/>
    <n v="0"/>
    <n v="0"/>
    <n v="0"/>
    <n v="0"/>
    <n v="0"/>
    <n v="1"/>
  </r>
  <r>
    <s v="ESPT-0336"/>
    <d v="2024-09-28T00:00:00"/>
    <x v="8"/>
    <x v="3"/>
    <x v="1"/>
    <x v="0"/>
    <x v="6"/>
    <x v="3"/>
    <x v="1"/>
    <x v="5"/>
    <x v="0"/>
    <n v="111691"/>
    <n v="6.7"/>
    <n v="133445"/>
    <n v="63937"/>
    <n v="187325"/>
    <n v="20899"/>
    <n v="405606"/>
    <n v="132658"/>
    <n v="261679"/>
    <n v="430267"/>
    <n v="4.2"/>
    <n v="46218"/>
    <x v="5"/>
    <x v="1"/>
    <n v="1"/>
    <n v="1"/>
    <n v="0"/>
    <n v="0"/>
    <n v="0"/>
    <n v="0"/>
    <n v="1"/>
    <n v="0"/>
  </r>
  <r>
    <s v="ESPT-0337"/>
    <d v="2025-10-29T00:00:00"/>
    <x v="16"/>
    <x v="5"/>
    <x v="1"/>
    <x v="1"/>
    <x v="2"/>
    <x v="4"/>
    <x v="0"/>
    <x v="2"/>
    <x v="2"/>
    <n v="92994"/>
    <n v="6.7"/>
    <n v="137827"/>
    <n v="31819"/>
    <n v="276349"/>
    <n v="22076"/>
    <n v="468071"/>
    <n v="14885"/>
    <n v="77320"/>
    <n v="134098"/>
    <n v="3.5"/>
    <n v="65070"/>
    <x v="10"/>
    <x v="0"/>
    <n v="1"/>
    <n v="0"/>
    <n v="0"/>
    <n v="1"/>
    <n v="0"/>
    <n v="0"/>
    <n v="0"/>
    <n v="1"/>
  </r>
  <r>
    <s v="ESPT-0338"/>
    <d v="2025-05-30T00:00:00"/>
    <x v="4"/>
    <x v="7"/>
    <x v="1"/>
    <x v="4"/>
    <x v="2"/>
    <x v="3"/>
    <x v="2"/>
    <x v="2"/>
    <x v="2"/>
    <n v="109074"/>
    <n v="8.9"/>
    <n v="12240"/>
    <n v="53456"/>
    <n v="80838"/>
    <n v="53926"/>
    <n v="200460"/>
    <n v="132759"/>
    <n v="36329"/>
    <n v="202964"/>
    <n v="4.0999999999999996"/>
    <n v="36157"/>
    <x v="11"/>
    <x v="0"/>
    <n v="1"/>
    <n v="0"/>
    <n v="0"/>
    <n v="1"/>
    <n v="0"/>
    <n v="0"/>
    <n v="1"/>
    <n v="0"/>
  </r>
  <r>
    <s v="ESPT-0339"/>
    <d v="2025-10-06T00:00:00"/>
    <x v="6"/>
    <x v="1"/>
    <x v="0"/>
    <x v="3"/>
    <x v="0"/>
    <x v="2"/>
    <x v="2"/>
    <x v="2"/>
    <x v="0"/>
    <n v="137425"/>
    <n v="3.7"/>
    <n v="3906"/>
    <n v="83187"/>
    <n v="312144"/>
    <n v="56579"/>
    <n v="455816"/>
    <n v="85260"/>
    <n v="281446"/>
    <n v="397262"/>
    <n v="4.5999999999999996"/>
    <n v="319882"/>
    <x v="10"/>
    <x v="0"/>
    <n v="1"/>
    <n v="1"/>
    <n v="0"/>
    <n v="0"/>
    <n v="0"/>
    <n v="0"/>
    <n v="1"/>
    <n v="1"/>
  </r>
  <r>
    <s v="ESPT-0340"/>
    <d v="2025-08-24T00:00:00"/>
    <x v="8"/>
    <x v="7"/>
    <x v="2"/>
    <x v="4"/>
    <x v="3"/>
    <x v="3"/>
    <x v="0"/>
    <x v="2"/>
    <x v="0"/>
    <n v="114991"/>
    <n v="3.6"/>
    <n v="14893"/>
    <n v="39723"/>
    <n v="215761"/>
    <n v="92380"/>
    <n v="362757"/>
    <n v="151538"/>
    <n v="184949"/>
    <n v="397849"/>
    <n v="3.8"/>
    <n v="4774"/>
    <x v="3"/>
    <x v="0"/>
    <n v="1"/>
    <n v="1"/>
    <n v="0"/>
    <n v="0"/>
    <n v="0"/>
    <n v="0"/>
    <n v="1"/>
    <n v="0"/>
  </r>
  <r>
    <s v="ESPT-0341"/>
    <d v="2024-06-29T00:00:00"/>
    <x v="0"/>
    <x v="4"/>
    <x v="2"/>
    <x v="3"/>
    <x v="5"/>
    <x v="4"/>
    <x v="2"/>
    <x v="4"/>
    <x v="3"/>
    <n v="49007"/>
    <n v="2.8"/>
    <n v="145940"/>
    <n v="81353"/>
    <n v="151506"/>
    <n v="28792"/>
    <n v="407591"/>
    <n v="81194"/>
    <n v="297715"/>
    <n v="438653"/>
    <n v="5"/>
    <n v="127288"/>
    <x v="1"/>
    <x v="1"/>
    <n v="1"/>
    <n v="0"/>
    <n v="0"/>
    <n v="0"/>
    <n v="1"/>
    <n v="0"/>
    <n v="0"/>
    <n v="0"/>
  </r>
  <r>
    <s v="ESPT-0342"/>
    <d v="2025-01-19T00:00:00"/>
    <x v="10"/>
    <x v="5"/>
    <x v="2"/>
    <x v="0"/>
    <x v="5"/>
    <x v="4"/>
    <x v="2"/>
    <x v="5"/>
    <x v="0"/>
    <n v="60775"/>
    <n v="5.3"/>
    <n v="183477"/>
    <n v="45157"/>
    <n v="135935"/>
    <n v="16258"/>
    <n v="380827"/>
    <n v="162385"/>
    <n v="287038"/>
    <n v="465665"/>
    <n v="3.7"/>
    <n v="339615"/>
    <x v="0"/>
    <x v="0"/>
    <n v="1"/>
    <n v="1"/>
    <n v="0"/>
    <n v="0"/>
    <n v="0"/>
    <n v="0"/>
    <n v="0"/>
    <n v="0"/>
  </r>
  <r>
    <s v="ESPT-0343"/>
    <d v="2024-09-05T00:00:00"/>
    <x v="17"/>
    <x v="3"/>
    <x v="3"/>
    <x v="5"/>
    <x v="5"/>
    <x v="4"/>
    <x v="4"/>
    <x v="0"/>
    <x v="0"/>
    <n v="52254"/>
    <n v="7.7"/>
    <n v="61255"/>
    <n v="4757"/>
    <n v="102732"/>
    <n v="26369"/>
    <n v="195113"/>
    <n v="221056"/>
    <n v="186753"/>
    <n v="446228"/>
    <n v="4.5"/>
    <n v="189903"/>
    <x v="5"/>
    <x v="1"/>
    <n v="1"/>
    <n v="1"/>
    <n v="0"/>
    <n v="0"/>
    <n v="0"/>
    <n v="0"/>
    <n v="0"/>
    <n v="0"/>
  </r>
  <r>
    <s v="ESPT-0344"/>
    <d v="2024-12-15T00:00:00"/>
    <x v="4"/>
    <x v="6"/>
    <x v="1"/>
    <x v="3"/>
    <x v="5"/>
    <x v="4"/>
    <x v="2"/>
    <x v="0"/>
    <x v="0"/>
    <n v="81663"/>
    <n v="5.3"/>
    <n v="44728"/>
    <n v="48145"/>
    <n v="302541"/>
    <n v="29130"/>
    <n v="424544"/>
    <n v="70589"/>
    <n v="170568"/>
    <n v="284048"/>
    <n v="4.2"/>
    <n v="42462"/>
    <x v="8"/>
    <x v="1"/>
    <n v="1"/>
    <n v="1"/>
    <n v="0"/>
    <n v="0"/>
    <n v="0"/>
    <n v="0"/>
    <n v="0"/>
    <n v="1"/>
  </r>
  <r>
    <s v="ESPT-0345"/>
    <d v="2025-04-11T00:00:00"/>
    <x v="7"/>
    <x v="7"/>
    <x v="1"/>
    <x v="5"/>
    <x v="3"/>
    <x v="4"/>
    <x v="4"/>
    <x v="0"/>
    <x v="0"/>
    <n v="140214"/>
    <n v="7.6"/>
    <n v="17492"/>
    <n v="38059"/>
    <n v="97957"/>
    <n v="74175"/>
    <n v="227683"/>
    <n v="42920"/>
    <n v="74460"/>
    <n v="173621"/>
    <n v="4.3"/>
    <n v="173385"/>
    <x v="7"/>
    <x v="0"/>
    <n v="1"/>
    <n v="1"/>
    <n v="0"/>
    <n v="0"/>
    <n v="0"/>
    <n v="0"/>
    <n v="1"/>
    <n v="1"/>
  </r>
  <r>
    <s v="ESPT-0346"/>
    <d v="2024-01-18T00:00:00"/>
    <x v="8"/>
    <x v="5"/>
    <x v="1"/>
    <x v="3"/>
    <x v="7"/>
    <x v="2"/>
    <x v="4"/>
    <x v="2"/>
    <x v="0"/>
    <n v="98068"/>
    <n v="4.4000000000000004"/>
    <n v="12571"/>
    <n v="52594"/>
    <n v="157023"/>
    <n v="36125"/>
    <n v="258313"/>
    <n v="32639"/>
    <n v="171372"/>
    <n v="249948"/>
    <n v="4.2"/>
    <n v="34334"/>
    <x v="0"/>
    <x v="1"/>
    <n v="1"/>
    <n v="1"/>
    <n v="0"/>
    <n v="0"/>
    <n v="0"/>
    <n v="0"/>
    <n v="0"/>
    <n v="1"/>
  </r>
  <r>
    <s v="ESPT-0347"/>
    <d v="2024-08-09T00:00:00"/>
    <x v="17"/>
    <x v="3"/>
    <x v="2"/>
    <x v="3"/>
    <x v="6"/>
    <x v="1"/>
    <x v="1"/>
    <x v="1"/>
    <x v="4"/>
    <n v="38528"/>
    <n v="8.9"/>
    <n v="128211"/>
    <n v="42548"/>
    <n v="317620"/>
    <n v="7161"/>
    <n v="495540"/>
    <n v="150708"/>
    <n v="166522"/>
    <n v="363747"/>
    <n v="3.3"/>
    <n v="249829"/>
    <x v="3"/>
    <x v="1"/>
    <n v="1"/>
    <n v="0"/>
    <n v="0"/>
    <n v="0"/>
    <n v="0"/>
    <n v="1"/>
    <n v="0"/>
    <n v="1"/>
  </r>
  <r>
    <s v="ESPT-0348"/>
    <d v="2024-11-21T00:00:00"/>
    <x v="16"/>
    <x v="4"/>
    <x v="3"/>
    <x v="0"/>
    <x v="7"/>
    <x v="2"/>
    <x v="4"/>
    <x v="3"/>
    <x v="0"/>
    <n v="104949"/>
    <n v="6.6"/>
    <n v="25513"/>
    <n v="78101"/>
    <n v="330762"/>
    <n v="56218"/>
    <n v="490594"/>
    <n v="81662"/>
    <n v="56780"/>
    <n v="150577"/>
    <n v="4.4000000000000004"/>
    <n v="228431"/>
    <x v="4"/>
    <x v="1"/>
    <n v="1"/>
    <n v="1"/>
    <n v="0"/>
    <n v="0"/>
    <n v="0"/>
    <n v="0"/>
    <n v="1"/>
    <n v="1"/>
  </r>
  <r>
    <s v="ESPT-0349"/>
    <d v="2024-03-27T00:00:00"/>
    <x v="2"/>
    <x v="2"/>
    <x v="0"/>
    <x v="4"/>
    <x v="0"/>
    <x v="2"/>
    <x v="1"/>
    <x v="4"/>
    <x v="0"/>
    <n v="144711"/>
    <n v="9.5"/>
    <n v="113671"/>
    <n v="25891"/>
    <n v="244805"/>
    <n v="89795"/>
    <n v="474162"/>
    <n v="131850"/>
    <n v="248456"/>
    <n v="428197"/>
    <n v="4.5"/>
    <n v="344596"/>
    <x v="9"/>
    <x v="1"/>
    <n v="1"/>
    <n v="1"/>
    <n v="0"/>
    <n v="0"/>
    <n v="0"/>
    <n v="0"/>
    <n v="1"/>
    <n v="1"/>
  </r>
  <r>
    <s v="ESPT-0350"/>
    <d v="2024-01-30T00:00:00"/>
    <x v="9"/>
    <x v="6"/>
    <x v="1"/>
    <x v="5"/>
    <x v="5"/>
    <x v="2"/>
    <x v="1"/>
    <x v="0"/>
    <x v="1"/>
    <n v="82316"/>
    <n v="5.7"/>
    <n v="12888"/>
    <n v="61022"/>
    <n v="88100"/>
    <n v="62556"/>
    <n v="224566"/>
    <n v="89299"/>
    <n v="193758"/>
    <n v="343016"/>
    <n v="3.9"/>
    <n v="152286"/>
    <x v="0"/>
    <x v="1"/>
    <n v="1"/>
    <n v="0"/>
    <n v="1"/>
    <n v="0"/>
    <n v="0"/>
    <n v="0"/>
    <n v="0"/>
    <n v="0"/>
  </r>
  <r>
    <s v="ESPT-0351"/>
    <d v="2024-06-15T00:00:00"/>
    <x v="5"/>
    <x v="5"/>
    <x v="3"/>
    <x v="2"/>
    <x v="5"/>
    <x v="4"/>
    <x v="3"/>
    <x v="5"/>
    <x v="0"/>
    <n v="96757"/>
    <n v="3.9"/>
    <n v="177416"/>
    <n v="37873"/>
    <n v="317507"/>
    <n v="33214"/>
    <n v="566010"/>
    <n v="95286"/>
    <n v="136992"/>
    <n v="261750"/>
    <n v="4.5999999999999996"/>
    <n v="370868"/>
    <x v="1"/>
    <x v="1"/>
    <n v="1"/>
    <n v="1"/>
    <n v="0"/>
    <n v="0"/>
    <n v="0"/>
    <n v="0"/>
    <n v="0"/>
    <n v="1"/>
  </r>
  <r>
    <s v="ESPT-0352"/>
    <d v="2024-10-15T00:00:00"/>
    <x v="9"/>
    <x v="3"/>
    <x v="0"/>
    <x v="0"/>
    <x v="2"/>
    <x v="2"/>
    <x v="2"/>
    <x v="2"/>
    <x v="0"/>
    <n v="122703"/>
    <n v="2.2999999999999998"/>
    <n v="130477"/>
    <n v="50610"/>
    <n v="132047"/>
    <n v="77888"/>
    <n v="391022"/>
    <n v="108164"/>
    <n v="73610"/>
    <n v="207693"/>
    <n v="4.0999999999999996"/>
    <n v="190853"/>
    <x v="10"/>
    <x v="1"/>
    <n v="1"/>
    <n v="1"/>
    <n v="0"/>
    <n v="0"/>
    <n v="0"/>
    <n v="0"/>
    <n v="1"/>
    <n v="1"/>
  </r>
  <r>
    <s v="ESPT-0353"/>
    <d v="2025-09-13T00:00:00"/>
    <x v="17"/>
    <x v="6"/>
    <x v="1"/>
    <x v="5"/>
    <x v="3"/>
    <x v="0"/>
    <x v="4"/>
    <x v="1"/>
    <x v="3"/>
    <n v="103737"/>
    <n v="9.3000000000000007"/>
    <n v="13098"/>
    <n v="18285"/>
    <n v="187250"/>
    <n v="22436"/>
    <n v="241069"/>
    <n v="43422"/>
    <n v="84447"/>
    <n v="164104"/>
    <n v="4.2"/>
    <n v="400825"/>
    <x v="5"/>
    <x v="0"/>
    <n v="1"/>
    <n v="0"/>
    <n v="0"/>
    <n v="0"/>
    <n v="1"/>
    <n v="0"/>
    <n v="1"/>
    <n v="1"/>
  </r>
  <r>
    <s v="ESPT-0354"/>
    <d v="2025-05-28T00:00:00"/>
    <x v="6"/>
    <x v="5"/>
    <x v="1"/>
    <x v="3"/>
    <x v="2"/>
    <x v="2"/>
    <x v="4"/>
    <x v="2"/>
    <x v="0"/>
    <n v="136039"/>
    <n v="5.5"/>
    <n v="15874"/>
    <n v="19280"/>
    <n v="301101"/>
    <n v="80413"/>
    <n v="416668"/>
    <n v="216460"/>
    <n v="155574"/>
    <n v="405307"/>
    <n v="4.0999999999999996"/>
    <n v="259370"/>
    <x v="11"/>
    <x v="0"/>
    <n v="1"/>
    <n v="1"/>
    <n v="0"/>
    <n v="0"/>
    <n v="0"/>
    <n v="0"/>
    <n v="1"/>
    <n v="1"/>
  </r>
  <r>
    <s v="ESPT-0355"/>
    <d v="2025-01-08T00:00:00"/>
    <x v="5"/>
    <x v="2"/>
    <x v="3"/>
    <x v="1"/>
    <x v="3"/>
    <x v="4"/>
    <x v="1"/>
    <x v="1"/>
    <x v="1"/>
    <n v="30520"/>
    <n v="9.3000000000000007"/>
    <n v="112095"/>
    <n v="69679"/>
    <n v="53474"/>
    <n v="24229"/>
    <n v="259477"/>
    <n v="31899"/>
    <n v="206509"/>
    <n v="275687"/>
    <n v="4.0999999999999996"/>
    <n v="244032"/>
    <x v="0"/>
    <x v="0"/>
    <n v="1"/>
    <n v="0"/>
    <n v="1"/>
    <n v="0"/>
    <n v="0"/>
    <n v="0"/>
    <n v="0"/>
    <n v="0"/>
  </r>
  <r>
    <s v="ESPT-0356"/>
    <d v="2025-05-15T00:00:00"/>
    <x v="15"/>
    <x v="0"/>
    <x v="2"/>
    <x v="5"/>
    <x v="0"/>
    <x v="0"/>
    <x v="3"/>
    <x v="4"/>
    <x v="2"/>
    <n v="101350"/>
    <n v="6.7"/>
    <n v="36788"/>
    <n v="35908"/>
    <n v="333113"/>
    <n v="24665"/>
    <n v="430474"/>
    <n v="45752"/>
    <n v="114503"/>
    <n v="172058"/>
    <n v="3.9"/>
    <n v="135426"/>
    <x v="11"/>
    <x v="0"/>
    <n v="1"/>
    <n v="0"/>
    <n v="0"/>
    <n v="1"/>
    <n v="0"/>
    <n v="0"/>
    <n v="1"/>
    <n v="1"/>
  </r>
  <r>
    <s v="ESPT-0357"/>
    <d v="2024-01-07T00:00:00"/>
    <x v="0"/>
    <x v="0"/>
    <x v="0"/>
    <x v="0"/>
    <x v="0"/>
    <x v="1"/>
    <x v="1"/>
    <x v="2"/>
    <x v="0"/>
    <n v="53424"/>
    <n v="2.6"/>
    <n v="20184"/>
    <n v="62019"/>
    <n v="160158"/>
    <n v="30147"/>
    <n v="272508"/>
    <n v="216192"/>
    <n v="201851"/>
    <n v="447671"/>
    <n v="3.9"/>
    <n v="331632"/>
    <x v="0"/>
    <x v="1"/>
    <n v="1"/>
    <n v="1"/>
    <n v="0"/>
    <n v="0"/>
    <n v="0"/>
    <n v="0"/>
    <n v="0"/>
    <n v="0"/>
  </r>
  <r>
    <s v="ESPT-0358"/>
    <d v="2024-11-02T00:00:00"/>
    <x v="1"/>
    <x v="3"/>
    <x v="3"/>
    <x v="0"/>
    <x v="3"/>
    <x v="0"/>
    <x v="4"/>
    <x v="5"/>
    <x v="0"/>
    <n v="184425"/>
    <n v="6"/>
    <n v="13871"/>
    <n v="72354"/>
    <n v="129034"/>
    <n v="78708"/>
    <n v="293967"/>
    <n v="211040"/>
    <n v="118523"/>
    <n v="374418"/>
    <n v="3.4"/>
    <n v="347474"/>
    <x v="4"/>
    <x v="1"/>
    <n v="1"/>
    <n v="1"/>
    <n v="0"/>
    <n v="0"/>
    <n v="0"/>
    <n v="0"/>
    <n v="1"/>
    <n v="0"/>
  </r>
  <r>
    <s v="ESPT-0359"/>
    <d v="2024-12-28T00:00:00"/>
    <x v="12"/>
    <x v="5"/>
    <x v="3"/>
    <x v="2"/>
    <x v="3"/>
    <x v="0"/>
    <x v="3"/>
    <x v="2"/>
    <x v="0"/>
    <n v="68287"/>
    <n v="4.7"/>
    <n v="118706"/>
    <n v="25918"/>
    <n v="301178"/>
    <n v="25165"/>
    <n v="470967"/>
    <n v="137424"/>
    <n v="124959"/>
    <n v="275385"/>
    <n v="3.5"/>
    <n v="190649"/>
    <x v="8"/>
    <x v="1"/>
    <n v="1"/>
    <n v="1"/>
    <n v="0"/>
    <n v="0"/>
    <n v="0"/>
    <n v="0"/>
    <n v="0"/>
    <n v="1"/>
  </r>
  <r>
    <s v="ESPT-0360"/>
    <d v="2025-05-01T00:00:00"/>
    <x v="15"/>
    <x v="3"/>
    <x v="1"/>
    <x v="2"/>
    <x v="6"/>
    <x v="0"/>
    <x v="1"/>
    <x v="3"/>
    <x v="1"/>
    <n v="111126"/>
    <n v="3.8"/>
    <n v="131054"/>
    <n v="84634"/>
    <n v="255433"/>
    <n v="78413"/>
    <n v="549534"/>
    <n v="215540"/>
    <n v="278289"/>
    <n v="537481"/>
    <n v="4"/>
    <n v="173368"/>
    <x v="11"/>
    <x v="0"/>
    <n v="1"/>
    <n v="0"/>
    <n v="1"/>
    <n v="0"/>
    <n v="0"/>
    <n v="0"/>
    <n v="1"/>
    <n v="1"/>
  </r>
  <r>
    <s v="ESPT-0361"/>
    <d v="2024-10-31T00:00:00"/>
    <x v="3"/>
    <x v="0"/>
    <x v="1"/>
    <x v="1"/>
    <x v="1"/>
    <x v="4"/>
    <x v="2"/>
    <x v="2"/>
    <x v="0"/>
    <n v="132871"/>
    <n v="7.6"/>
    <n v="78633"/>
    <n v="70353"/>
    <n v="106033"/>
    <n v="29823"/>
    <n v="284842"/>
    <n v="95379"/>
    <n v="229231"/>
    <n v="384859"/>
    <n v="4.3"/>
    <n v="277943"/>
    <x v="10"/>
    <x v="1"/>
    <n v="1"/>
    <n v="1"/>
    <n v="0"/>
    <n v="0"/>
    <n v="0"/>
    <n v="0"/>
    <n v="1"/>
    <n v="0"/>
  </r>
  <r>
    <s v="ESPT-0362"/>
    <d v="2024-05-23T00:00:00"/>
    <x v="0"/>
    <x v="7"/>
    <x v="3"/>
    <x v="0"/>
    <x v="6"/>
    <x v="2"/>
    <x v="1"/>
    <x v="4"/>
    <x v="0"/>
    <n v="137378"/>
    <n v="7.9"/>
    <n v="62242"/>
    <n v="31834"/>
    <n v="77817"/>
    <n v="80680"/>
    <n v="252573"/>
    <n v="67144"/>
    <n v="46034"/>
    <n v="151898"/>
    <n v="3.6"/>
    <n v="220199"/>
    <x v="11"/>
    <x v="1"/>
    <n v="1"/>
    <n v="1"/>
    <n v="0"/>
    <n v="0"/>
    <n v="0"/>
    <n v="0"/>
    <n v="1"/>
    <n v="1"/>
  </r>
  <r>
    <s v="ESPT-0363"/>
    <d v="2025-09-18T00:00:00"/>
    <x v="5"/>
    <x v="1"/>
    <x v="3"/>
    <x v="4"/>
    <x v="2"/>
    <x v="2"/>
    <x v="4"/>
    <x v="5"/>
    <x v="3"/>
    <n v="25094"/>
    <n v="5.2"/>
    <n v="124514"/>
    <n v="70656"/>
    <n v="281944"/>
    <n v="6470"/>
    <n v="483584"/>
    <n v="113485"/>
    <n v="240764"/>
    <n v="369591"/>
    <n v="4.5999999999999996"/>
    <n v="33548"/>
    <x v="5"/>
    <x v="0"/>
    <n v="1"/>
    <n v="0"/>
    <n v="0"/>
    <n v="0"/>
    <n v="1"/>
    <n v="0"/>
    <n v="0"/>
    <n v="1"/>
  </r>
  <r>
    <s v="ESPT-0364"/>
    <d v="2024-12-02T00:00:00"/>
    <x v="13"/>
    <x v="2"/>
    <x v="2"/>
    <x v="2"/>
    <x v="4"/>
    <x v="2"/>
    <x v="4"/>
    <x v="2"/>
    <x v="0"/>
    <n v="115801"/>
    <n v="6.3"/>
    <n v="135324"/>
    <n v="56394"/>
    <n v="279149"/>
    <n v="25717"/>
    <n v="496584"/>
    <n v="132397"/>
    <n v="129485"/>
    <n v="289876"/>
    <n v="3.1"/>
    <n v="333265"/>
    <x v="8"/>
    <x v="1"/>
    <n v="1"/>
    <n v="1"/>
    <n v="0"/>
    <n v="0"/>
    <n v="0"/>
    <n v="0"/>
    <n v="1"/>
    <n v="1"/>
  </r>
  <r>
    <s v="ESPT-0365"/>
    <d v="2024-08-21T00:00:00"/>
    <x v="1"/>
    <x v="5"/>
    <x v="0"/>
    <x v="1"/>
    <x v="3"/>
    <x v="2"/>
    <x v="4"/>
    <x v="1"/>
    <x v="0"/>
    <n v="87434"/>
    <n v="6"/>
    <n v="19138"/>
    <n v="75913"/>
    <n v="191590"/>
    <n v="36049"/>
    <n v="322690"/>
    <n v="215572"/>
    <n v="93715"/>
    <n v="340346"/>
    <n v="4.5"/>
    <n v="113665"/>
    <x v="3"/>
    <x v="1"/>
    <n v="1"/>
    <n v="1"/>
    <n v="0"/>
    <n v="0"/>
    <n v="0"/>
    <n v="0"/>
    <n v="0"/>
    <n v="0"/>
  </r>
  <r>
    <s v="ESPT-0366"/>
    <d v="2025-06-04T00:00:00"/>
    <x v="13"/>
    <x v="3"/>
    <x v="0"/>
    <x v="3"/>
    <x v="1"/>
    <x v="4"/>
    <x v="0"/>
    <x v="0"/>
    <x v="2"/>
    <n v="29063"/>
    <n v="5.8"/>
    <n v="137538"/>
    <n v="7174"/>
    <n v="120642"/>
    <n v="17089"/>
    <n v="282443"/>
    <n v="140770"/>
    <n v="54257"/>
    <n v="208623"/>
    <n v="4"/>
    <n v="302695"/>
    <x v="1"/>
    <x v="0"/>
    <n v="1"/>
    <n v="0"/>
    <n v="0"/>
    <n v="1"/>
    <n v="0"/>
    <n v="0"/>
    <n v="0"/>
    <n v="1"/>
  </r>
  <r>
    <s v="ESPT-0367"/>
    <d v="2024-09-19T00:00:00"/>
    <x v="11"/>
    <x v="6"/>
    <x v="2"/>
    <x v="1"/>
    <x v="7"/>
    <x v="2"/>
    <x v="2"/>
    <x v="5"/>
    <x v="0"/>
    <n v="140720"/>
    <n v="7.4"/>
    <n v="135657"/>
    <n v="62520"/>
    <n v="126938"/>
    <n v="38086"/>
    <n v="363201"/>
    <n v="180527"/>
    <n v="294388"/>
    <n v="518819"/>
    <n v="4.4000000000000004"/>
    <n v="221552"/>
    <x v="5"/>
    <x v="1"/>
    <n v="1"/>
    <n v="1"/>
    <n v="0"/>
    <n v="0"/>
    <n v="0"/>
    <n v="0"/>
    <n v="1"/>
    <n v="0"/>
  </r>
  <r>
    <s v="ESPT-0368"/>
    <d v="2024-03-01T00:00:00"/>
    <x v="14"/>
    <x v="2"/>
    <x v="1"/>
    <x v="2"/>
    <x v="2"/>
    <x v="1"/>
    <x v="2"/>
    <x v="3"/>
    <x v="0"/>
    <n v="97125"/>
    <n v="4.5999999999999996"/>
    <n v="46807"/>
    <n v="11334"/>
    <n v="104971"/>
    <n v="20351"/>
    <n v="183463"/>
    <n v="12567"/>
    <n v="127077"/>
    <n v="185182"/>
    <n v="3.8"/>
    <n v="159068"/>
    <x v="9"/>
    <x v="1"/>
    <n v="1"/>
    <n v="1"/>
    <n v="0"/>
    <n v="0"/>
    <n v="0"/>
    <n v="0"/>
    <n v="0"/>
    <n v="0"/>
  </r>
  <r>
    <s v="ESPT-0369"/>
    <d v="2025-03-26T00:00:00"/>
    <x v="8"/>
    <x v="6"/>
    <x v="1"/>
    <x v="4"/>
    <x v="4"/>
    <x v="1"/>
    <x v="3"/>
    <x v="2"/>
    <x v="0"/>
    <n v="117567"/>
    <n v="5.8"/>
    <n v="78579"/>
    <n v="55018"/>
    <n v="78855"/>
    <n v="84842"/>
    <n v="297294"/>
    <n v="187541"/>
    <n v="264620"/>
    <n v="472082"/>
    <n v="4.5"/>
    <n v="108975"/>
    <x v="9"/>
    <x v="0"/>
    <n v="1"/>
    <n v="1"/>
    <n v="0"/>
    <n v="0"/>
    <n v="0"/>
    <n v="0"/>
    <n v="1"/>
    <n v="0"/>
  </r>
  <r>
    <s v="ESPT-0370"/>
    <d v="2025-03-21T00:00:00"/>
    <x v="7"/>
    <x v="7"/>
    <x v="3"/>
    <x v="0"/>
    <x v="3"/>
    <x v="2"/>
    <x v="4"/>
    <x v="5"/>
    <x v="0"/>
    <n v="116578"/>
    <n v="5.2"/>
    <n v="178039"/>
    <n v="67509"/>
    <n v="282834"/>
    <n v="32003"/>
    <n v="560385"/>
    <n v="143333"/>
    <n v="105168"/>
    <n v="284676"/>
    <n v="4.5"/>
    <n v="289108"/>
    <x v="9"/>
    <x v="0"/>
    <n v="1"/>
    <n v="1"/>
    <n v="0"/>
    <n v="0"/>
    <n v="0"/>
    <n v="0"/>
    <n v="1"/>
    <n v="1"/>
  </r>
  <r>
    <s v="ESPT-0371"/>
    <d v="2025-12-30T00:00:00"/>
    <x v="14"/>
    <x v="0"/>
    <x v="2"/>
    <x v="2"/>
    <x v="3"/>
    <x v="1"/>
    <x v="4"/>
    <x v="4"/>
    <x v="0"/>
    <n v="51290"/>
    <n v="7.2"/>
    <n v="13058"/>
    <n v="6385"/>
    <n v="188490"/>
    <n v="13780"/>
    <n v="221713"/>
    <n v="210192"/>
    <n v="53133"/>
    <n v="312067"/>
    <n v="3.6"/>
    <n v="311186"/>
    <x v="8"/>
    <x v="0"/>
    <n v="1"/>
    <n v="1"/>
    <n v="0"/>
    <n v="0"/>
    <n v="0"/>
    <n v="0"/>
    <n v="0"/>
    <n v="0"/>
  </r>
  <r>
    <s v="ESPT-0372"/>
    <d v="2024-04-06T00:00:00"/>
    <x v="17"/>
    <x v="5"/>
    <x v="3"/>
    <x v="2"/>
    <x v="1"/>
    <x v="3"/>
    <x v="0"/>
    <x v="1"/>
    <x v="2"/>
    <n v="95524"/>
    <n v="3.4"/>
    <n v="103932"/>
    <n v="34471"/>
    <n v="314560"/>
    <n v="44091"/>
    <n v="497054"/>
    <n v="181605"/>
    <n v="201954"/>
    <n v="407285"/>
    <n v="4.2"/>
    <n v="411390"/>
    <x v="7"/>
    <x v="1"/>
    <n v="1"/>
    <n v="0"/>
    <n v="0"/>
    <n v="1"/>
    <n v="0"/>
    <n v="0"/>
    <n v="0"/>
    <n v="1"/>
  </r>
  <r>
    <s v="ESPT-0373"/>
    <d v="2025-12-26T00:00:00"/>
    <x v="2"/>
    <x v="6"/>
    <x v="0"/>
    <x v="1"/>
    <x v="0"/>
    <x v="4"/>
    <x v="0"/>
    <x v="5"/>
    <x v="1"/>
    <n v="49832"/>
    <n v="3.6"/>
    <n v="102479"/>
    <n v="24057"/>
    <n v="98581"/>
    <n v="27759"/>
    <n v="252876"/>
    <n v="101048"/>
    <n v="168159"/>
    <n v="313364"/>
    <n v="4.2"/>
    <n v="266005"/>
    <x v="8"/>
    <x v="0"/>
    <n v="1"/>
    <n v="0"/>
    <n v="1"/>
    <n v="0"/>
    <n v="0"/>
    <n v="0"/>
    <n v="0"/>
    <n v="0"/>
  </r>
  <r>
    <s v="ESPT-0374"/>
    <d v="2024-04-12T00:00:00"/>
    <x v="0"/>
    <x v="5"/>
    <x v="2"/>
    <x v="2"/>
    <x v="3"/>
    <x v="3"/>
    <x v="4"/>
    <x v="2"/>
    <x v="0"/>
    <n v="107212"/>
    <n v="5.3"/>
    <n v="140769"/>
    <n v="17269"/>
    <n v="128994"/>
    <n v="45184"/>
    <n v="332216"/>
    <n v="79932"/>
    <n v="43061"/>
    <n v="140206"/>
    <n v="4.3"/>
    <n v="129826"/>
    <x v="7"/>
    <x v="1"/>
    <n v="1"/>
    <n v="1"/>
    <n v="0"/>
    <n v="0"/>
    <n v="0"/>
    <n v="0"/>
    <n v="1"/>
    <n v="1"/>
  </r>
  <r>
    <s v="ESPT-0375"/>
    <d v="2025-04-08T00:00:00"/>
    <x v="6"/>
    <x v="4"/>
    <x v="3"/>
    <x v="3"/>
    <x v="5"/>
    <x v="1"/>
    <x v="4"/>
    <x v="0"/>
    <x v="0"/>
    <n v="24415"/>
    <n v="6.8"/>
    <n v="38939"/>
    <n v="37867"/>
    <n v="82523"/>
    <n v="10918"/>
    <n v="170247"/>
    <n v="58144"/>
    <n v="217628"/>
    <n v="283958"/>
    <n v="4.5"/>
    <n v="332245"/>
    <x v="7"/>
    <x v="0"/>
    <n v="1"/>
    <n v="1"/>
    <n v="0"/>
    <n v="0"/>
    <n v="0"/>
    <n v="0"/>
    <n v="0"/>
    <n v="0"/>
  </r>
  <r>
    <s v="ESPT-0376"/>
    <d v="2025-07-11T00:00:00"/>
    <x v="15"/>
    <x v="2"/>
    <x v="1"/>
    <x v="2"/>
    <x v="3"/>
    <x v="1"/>
    <x v="4"/>
    <x v="5"/>
    <x v="0"/>
    <n v="72490"/>
    <n v="4.7"/>
    <n v="141774"/>
    <n v="17552"/>
    <n v="62423"/>
    <n v="20941"/>
    <n v="242690"/>
    <n v="15553"/>
    <n v="133914"/>
    <n v="197017"/>
    <n v="4.8"/>
    <n v="93103"/>
    <x v="6"/>
    <x v="0"/>
    <n v="1"/>
    <n v="1"/>
    <n v="0"/>
    <n v="0"/>
    <n v="0"/>
    <n v="0"/>
    <n v="0"/>
    <n v="1"/>
  </r>
  <r>
    <s v="ESPT-0377"/>
    <d v="2024-06-12T00:00:00"/>
    <x v="5"/>
    <x v="1"/>
    <x v="1"/>
    <x v="4"/>
    <x v="3"/>
    <x v="1"/>
    <x v="0"/>
    <x v="1"/>
    <x v="3"/>
    <n v="71574"/>
    <n v="9.9"/>
    <n v="102280"/>
    <n v="64423"/>
    <n v="82384"/>
    <n v="19965"/>
    <n v="269052"/>
    <n v="136207"/>
    <n v="87172"/>
    <n v="275882"/>
    <n v="3.8"/>
    <n v="397640"/>
    <x v="1"/>
    <x v="1"/>
    <n v="1"/>
    <n v="0"/>
    <n v="0"/>
    <n v="0"/>
    <n v="1"/>
    <n v="0"/>
    <n v="0"/>
    <n v="0"/>
  </r>
  <r>
    <s v="ESPT-0378"/>
    <d v="2025-10-30T00:00:00"/>
    <x v="17"/>
    <x v="6"/>
    <x v="2"/>
    <x v="4"/>
    <x v="3"/>
    <x v="3"/>
    <x v="3"/>
    <x v="0"/>
    <x v="0"/>
    <n v="5231"/>
    <n v="8.6999999999999993"/>
    <n v="85329"/>
    <n v="58169"/>
    <n v="284211"/>
    <n v="1727"/>
    <n v="429436"/>
    <n v="146959"/>
    <n v="149326"/>
    <n v="338848"/>
    <n v="4.0999999999999996"/>
    <n v="273147"/>
    <x v="10"/>
    <x v="0"/>
    <n v="1"/>
    <n v="1"/>
    <n v="0"/>
    <n v="0"/>
    <n v="0"/>
    <n v="0"/>
    <n v="0"/>
    <n v="1"/>
  </r>
  <r>
    <s v="ESPT-0379"/>
    <d v="2024-07-04T00:00:00"/>
    <x v="8"/>
    <x v="1"/>
    <x v="1"/>
    <x v="1"/>
    <x v="2"/>
    <x v="4"/>
    <x v="4"/>
    <x v="3"/>
    <x v="2"/>
    <n v="91565"/>
    <n v="9.8000000000000007"/>
    <n v="100320"/>
    <n v="79389"/>
    <n v="213614"/>
    <n v="68644"/>
    <n v="461967"/>
    <n v="157527"/>
    <n v="185354"/>
    <n v="400489"/>
    <n v="3.9"/>
    <n v="327198"/>
    <x v="6"/>
    <x v="1"/>
    <n v="1"/>
    <n v="0"/>
    <n v="0"/>
    <n v="1"/>
    <n v="0"/>
    <n v="0"/>
    <n v="0"/>
    <n v="1"/>
  </r>
  <r>
    <s v="ESPT-0380"/>
    <d v="2024-03-19T00:00:00"/>
    <x v="4"/>
    <x v="3"/>
    <x v="0"/>
    <x v="3"/>
    <x v="1"/>
    <x v="1"/>
    <x v="0"/>
    <x v="5"/>
    <x v="3"/>
    <n v="74595"/>
    <n v="2.5"/>
    <n v="35752"/>
    <n v="80950"/>
    <n v="272872"/>
    <n v="29487"/>
    <n v="419061"/>
    <n v="89547"/>
    <n v="138296"/>
    <n v="275255"/>
    <n v="4.2"/>
    <n v="328396"/>
    <x v="9"/>
    <x v="1"/>
    <n v="1"/>
    <n v="0"/>
    <n v="0"/>
    <n v="0"/>
    <n v="1"/>
    <n v="0"/>
    <n v="0"/>
    <n v="1"/>
  </r>
  <r>
    <s v="ESPT-0381"/>
    <d v="2024-10-17T00:00:00"/>
    <x v="2"/>
    <x v="7"/>
    <x v="2"/>
    <x v="3"/>
    <x v="5"/>
    <x v="2"/>
    <x v="2"/>
    <x v="5"/>
    <x v="0"/>
    <n v="98250"/>
    <n v="7.3"/>
    <n v="73340"/>
    <n v="32498"/>
    <n v="130586"/>
    <n v="72001"/>
    <n v="308425"/>
    <n v="106066"/>
    <n v="95484"/>
    <n v="232948"/>
    <n v="4.0999999999999996"/>
    <n v="259608"/>
    <x v="10"/>
    <x v="1"/>
    <n v="1"/>
    <n v="1"/>
    <n v="0"/>
    <n v="0"/>
    <n v="0"/>
    <n v="0"/>
    <n v="0"/>
    <n v="1"/>
  </r>
  <r>
    <s v="ESPT-0382"/>
    <d v="2025-06-05T00:00:00"/>
    <x v="16"/>
    <x v="4"/>
    <x v="3"/>
    <x v="3"/>
    <x v="6"/>
    <x v="4"/>
    <x v="0"/>
    <x v="5"/>
    <x v="1"/>
    <n v="39912"/>
    <n v="8.8000000000000007"/>
    <n v="50810"/>
    <n v="34278"/>
    <n v="90273"/>
    <n v="25343"/>
    <n v="200704"/>
    <n v="23622"/>
    <n v="116388"/>
    <n v="187884"/>
    <n v="3.4"/>
    <n v="228392"/>
    <x v="1"/>
    <x v="0"/>
    <n v="1"/>
    <n v="0"/>
    <n v="1"/>
    <n v="0"/>
    <n v="0"/>
    <n v="0"/>
    <n v="0"/>
    <n v="1"/>
  </r>
  <r>
    <s v="ESPT-0383"/>
    <d v="2025-02-18T00:00:00"/>
    <x v="11"/>
    <x v="2"/>
    <x v="1"/>
    <x v="3"/>
    <x v="4"/>
    <x v="4"/>
    <x v="0"/>
    <x v="0"/>
    <x v="1"/>
    <n v="47492"/>
    <n v="5.4"/>
    <n v="109478"/>
    <n v="25692"/>
    <n v="38028"/>
    <n v="34607"/>
    <n v="207805"/>
    <n v="220871"/>
    <n v="255835"/>
    <n v="487844"/>
    <n v="5"/>
    <n v="350659"/>
    <x v="2"/>
    <x v="0"/>
    <n v="1"/>
    <n v="0"/>
    <n v="1"/>
    <n v="0"/>
    <n v="0"/>
    <n v="0"/>
    <n v="0"/>
    <n v="0"/>
  </r>
  <r>
    <s v="ESPT-0384"/>
    <d v="2025-05-18T00:00:00"/>
    <x v="17"/>
    <x v="5"/>
    <x v="1"/>
    <x v="2"/>
    <x v="0"/>
    <x v="0"/>
    <x v="4"/>
    <x v="2"/>
    <x v="0"/>
    <n v="110364"/>
    <n v="6.3"/>
    <n v="37413"/>
    <n v="49207"/>
    <n v="297042"/>
    <n v="92143"/>
    <n v="475805"/>
    <n v="40488"/>
    <n v="221711"/>
    <n v="289518"/>
    <n v="4.9000000000000004"/>
    <n v="312752"/>
    <x v="11"/>
    <x v="0"/>
    <n v="1"/>
    <n v="1"/>
    <n v="0"/>
    <n v="0"/>
    <n v="0"/>
    <n v="0"/>
    <n v="1"/>
    <n v="1"/>
  </r>
  <r>
    <s v="ESPT-0385"/>
    <d v="2025-03-21T00:00:00"/>
    <x v="7"/>
    <x v="6"/>
    <x v="0"/>
    <x v="3"/>
    <x v="2"/>
    <x v="2"/>
    <x v="1"/>
    <x v="2"/>
    <x v="2"/>
    <n v="58341"/>
    <n v="9.6999999999999993"/>
    <n v="33855"/>
    <n v="72167"/>
    <n v="103069"/>
    <n v="33240"/>
    <n v="242331"/>
    <n v="159005"/>
    <n v="108162"/>
    <n v="317398"/>
    <n v="4.2"/>
    <n v="327770"/>
    <x v="9"/>
    <x v="0"/>
    <n v="1"/>
    <n v="0"/>
    <n v="0"/>
    <n v="1"/>
    <n v="0"/>
    <n v="0"/>
    <n v="0"/>
    <n v="0"/>
  </r>
  <r>
    <s v="ESPT-0386"/>
    <d v="2025-09-20T00:00:00"/>
    <x v="8"/>
    <x v="2"/>
    <x v="1"/>
    <x v="3"/>
    <x v="0"/>
    <x v="2"/>
    <x v="0"/>
    <x v="5"/>
    <x v="0"/>
    <n v="177111"/>
    <n v="7.4"/>
    <n v="12276"/>
    <n v="71567"/>
    <n v="164850"/>
    <n v="126266"/>
    <n v="374959"/>
    <n v="84945"/>
    <n v="36733"/>
    <n v="180288"/>
    <n v="3.9"/>
    <n v="80117"/>
    <x v="5"/>
    <x v="0"/>
    <n v="1"/>
    <n v="1"/>
    <n v="0"/>
    <n v="0"/>
    <n v="0"/>
    <n v="0"/>
    <n v="1"/>
    <n v="1"/>
  </r>
  <r>
    <s v="ESPT-0387"/>
    <d v="2025-10-22T00:00:00"/>
    <x v="4"/>
    <x v="4"/>
    <x v="3"/>
    <x v="1"/>
    <x v="7"/>
    <x v="3"/>
    <x v="0"/>
    <x v="0"/>
    <x v="1"/>
    <n v="161819"/>
    <n v="5.6"/>
    <n v="54134"/>
    <n v="33713"/>
    <n v="50854"/>
    <n v="67880"/>
    <n v="206581"/>
    <n v="216634"/>
    <n v="95375"/>
    <n v="343017"/>
    <n v="3.6"/>
    <n v="177452"/>
    <x v="10"/>
    <x v="0"/>
    <n v="1"/>
    <n v="0"/>
    <n v="1"/>
    <n v="0"/>
    <n v="0"/>
    <n v="0"/>
    <n v="1"/>
    <n v="0"/>
  </r>
  <r>
    <s v="ESPT-0388"/>
    <d v="2025-08-26T00:00:00"/>
    <x v="14"/>
    <x v="0"/>
    <x v="0"/>
    <x v="4"/>
    <x v="2"/>
    <x v="2"/>
    <x v="0"/>
    <x v="4"/>
    <x v="0"/>
    <n v="40451"/>
    <n v="8.8000000000000007"/>
    <n v="20246"/>
    <n v="6617"/>
    <n v="35742"/>
    <n v="8094"/>
    <n v="70699"/>
    <n v="223248"/>
    <n v="140977"/>
    <n v="400932"/>
    <n v="4.7"/>
    <n v="142416"/>
    <x v="3"/>
    <x v="0"/>
    <n v="1"/>
    <n v="1"/>
    <n v="0"/>
    <n v="0"/>
    <n v="0"/>
    <n v="0"/>
    <n v="0"/>
    <n v="0"/>
  </r>
  <r>
    <s v="ESPT-0389"/>
    <d v="2025-08-27T00:00:00"/>
    <x v="16"/>
    <x v="0"/>
    <x v="3"/>
    <x v="2"/>
    <x v="2"/>
    <x v="1"/>
    <x v="4"/>
    <x v="0"/>
    <x v="0"/>
    <n v="98394"/>
    <n v="7.3"/>
    <n v="97632"/>
    <n v="34938"/>
    <n v="60354"/>
    <n v="31395"/>
    <n v="224319"/>
    <n v="218148"/>
    <n v="246860"/>
    <n v="518946"/>
    <n v="4.5"/>
    <n v="299705"/>
    <x v="3"/>
    <x v="0"/>
    <n v="1"/>
    <n v="1"/>
    <n v="0"/>
    <n v="0"/>
    <n v="0"/>
    <n v="0"/>
    <n v="0"/>
    <n v="0"/>
  </r>
  <r>
    <s v="ESPT-0390"/>
    <d v="2024-11-13T00:00:00"/>
    <x v="7"/>
    <x v="2"/>
    <x v="2"/>
    <x v="1"/>
    <x v="2"/>
    <x v="1"/>
    <x v="3"/>
    <x v="1"/>
    <x v="0"/>
    <n v="161244"/>
    <n v="3.3"/>
    <n v="103922"/>
    <n v="54714"/>
    <n v="118003"/>
    <n v="38303"/>
    <n v="314942"/>
    <n v="44999"/>
    <n v="77939"/>
    <n v="141153"/>
    <n v="3.6"/>
    <n v="307582"/>
    <x v="4"/>
    <x v="1"/>
    <n v="1"/>
    <n v="1"/>
    <n v="0"/>
    <n v="0"/>
    <n v="0"/>
    <n v="0"/>
    <n v="1"/>
    <n v="1"/>
  </r>
  <r>
    <s v="ESPT-0391"/>
    <d v="2024-06-01T00:00:00"/>
    <x v="12"/>
    <x v="4"/>
    <x v="0"/>
    <x v="3"/>
    <x v="4"/>
    <x v="0"/>
    <x v="0"/>
    <x v="5"/>
    <x v="0"/>
    <n v="67685"/>
    <n v="5.9"/>
    <n v="161916"/>
    <n v="62010"/>
    <n v="197690"/>
    <n v="17633"/>
    <n v="439249"/>
    <n v="142556"/>
    <n v="290858"/>
    <n v="490268"/>
    <n v="4.4000000000000004"/>
    <n v="49013"/>
    <x v="1"/>
    <x v="1"/>
    <n v="1"/>
    <n v="1"/>
    <n v="0"/>
    <n v="0"/>
    <n v="0"/>
    <n v="0"/>
    <n v="0"/>
    <n v="0"/>
  </r>
  <r>
    <s v="ESPT-0392"/>
    <d v="2024-12-04T00:00:00"/>
    <x v="9"/>
    <x v="7"/>
    <x v="0"/>
    <x v="3"/>
    <x v="7"/>
    <x v="3"/>
    <x v="1"/>
    <x v="2"/>
    <x v="0"/>
    <n v="86772"/>
    <n v="2.5"/>
    <n v="112155"/>
    <n v="66673"/>
    <n v="236507"/>
    <n v="25225"/>
    <n v="440560"/>
    <n v="83786"/>
    <n v="213147"/>
    <n v="331387"/>
    <n v="4.0999999999999996"/>
    <n v="228581"/>
    <x v="8"/>
    <x v="1"/>
    <n v="1"/>
    <n v="1"/>
    <n v="0"/>
    <n v="0"/>
    <n v="0"/>
    <n v="0"/>
    <n v="0"/>
    <n v="1"/>
  </r>
  <r>
    <s v="ESPT-0393"/>
    <d v="2024-08-10T00:00:00"/>
    <x v="14"/>
    <x v="3"/>
    <x v="0"/>
    <x v="2"/>
    <x v="6"/>
    <x v="1"/>
    <x v="0"/>
    <x v="4"/>
    <x v="0"/>
    <n v="127472"/>
    <n v="3.4"/>
    <n v="35776"/>
    <n v="15699"/>
    <n v="317203"/>
    <n v="74315"/>
    <n v="442993"/>
    <n v="31338"/>
    <n v="242567"/>
    <n v="305302"/>
    <n v="3.7"/>
    <n v="128066"/>
    <x v="3"/>
    <x v="1"/>
    <n v="1"/>
    <n v="1"/>
    <n v="0"/>
    <n v="0"/>
    <n v="0"/>
    <n v="0"/>
    <n v="1"/>
    <n v="1"/>
  </r>
  <r>
    <s v="ESPT-0394"/>
    <d v="2025-12-09T00:00:00"/>
    <x v="13"/>
    <x v="1"/>
    <x v="0"/>
    <x v="1"/>
    <x v="1"/>
    <x v="0"/>
    <x v="0"/>
    <x v="2"/>
    <x v="0"/>
    <n v="93817"/>
    <n v="6.2"/>
    <n v="113744"/>
    <n v="30104"/>
    <n v="357781"/>
    <n v="34420"/>
    <n v="536049"/>
    <n v="17424"/>
    <n v="221329"/>
    <n v="270176"/>
    <n v="3.8"/>
    <n v="111944"/>
    <x v="8"/>
    <x v="0"/>
    <n v="1"/>
    <n v="1"/>
    <n v="0"/>
    <n v="0"/>
    <n v="0"/>
    <n v="0"/>
    <n v="0"/>
    <n v="1"/>
  </r>
  <r>
    <s v="ESPT-0395"/>
    <d v="2025-09-17T00:00:00"/>
    <x v="9"/>
    <x v="5"/>
    <x v="3"/>
    <x v="4"/>
    <x v="6"/>
    <x v="1"/>
    <x v="2"/>
    <x v="1"/>
    <x v="1"/>
    <n v="70061"/>
    <n v="4.5999999999999996"/>
    <n v="160930"/>
    <n v="62691"/>
    <n v="101867"/>
    <n v="54843"/>
    <n v="380331"/>
    <n v="161474"/>
    <n v="223889"/>
    <n v="439994"/>
    <n v="4.2"/>
    <n v="412689"/>
    <x v="5"/>
    <x v="0"/>
    <n v="1"/>
    <n v="0"/>
    <n v="1"/>
    <n v="0"/>
    <n v="0"/>
    <n v="0"/>
    <n v="0"/>
    <n v="0"/>
  </r>
  <r>
    <s v="ESPT-0396"/>
    <d v="2024-10-27T00:00:00"/>
    <x v="15"/>
    <x v="1"/>
    <x v="2"/>
    <x v="5"/>
    <x v="0"/>
    <x v="2"/>
    <x v="2"/>
    <x v="3"/>
    <x v="0"/>
    <n v="79835"/>
    <n v="7.7"/>
    <n v="112791"/>
    <n v="73547"/>
    <n v="179287"/>
    <n v="26882"/>
    <n v="392507"/>
    <n v="208438"/>
    <n v="52487"/>
    <n v="286855"/>
    <n v="3.6"/>
    <n v="81458"/>
    <x v="10"/>
    <x v="1"/>
    <n v="1"/>
    <n v="1"/>
    <n v="0"/>
    <n v="0"/>
    <n v="0"/>
    <n v="0"/>
    <n v="0"/>
    <n v="1"/>
  </r>
  <r>
    <s v="ESPT-0397"/>
    <d v="2025-02-05T00:00:00"/>
    <x v="17"/>
    <x v="4"/>
    <x v="1"/>
    <x v="0"/>
    <x v="6"/>
    <x v="1"/>
    <x v="2"/>
    <x v="1"/>
    <x v="0"/>
    <n v="86625"/>
    <n v="5.7"/>
    <n v="92195"/>
    <n v="74766"/>
    <n v="117853"/>
    <n v="51533"/>
    <n v="336347"/>
    <n v="115011"/>
    <n v="60356"/>
    <n v="191218"/>
    <n v="3.9"/>
    <n v="166405"/>
    <x v="2"/>
    <x v="0"/>
    <n v="1"/>
    <n v="1"/>
    <n v="0"/>
    <n v="0"/>
    <n v="0"/>
    <n v="0"/>
    <n v="0"/>
    <n v="1"/>
  </r>
  <r>
    <s v="ESPT-0398"/>
    <d v="2025-10-18T00:00:00"/>
    <x v="5"/>
    <x v="0"/>
    <x v="2"/>
    <x v="5"/>
    <x v="4"/>
    <x v="0"/>
    <x v="1"/>
    <x v="0"/>
    <x v="1"/>
    <n v="84385"/>
    <n v="9.1"/>
    <n v="132542"/>
    <n v="55373"/>
    <n v="321246"/>
    <n v="38781"/>
    <n v="547942"/>
    <n v="123347"/>
    <n v="48812"/>
    <n v="205244"/>
    <n v="4.2"/>
    <n v="222962"/>
    <x v="10"/>
    <x v="0"/>
    <n v="1"/>
    <n v="0"/>
    <n v="1"/>
    <n v="0"/>
    <n v="0"/>
    <n v="0"/>
    <n v="0"/>
    <n v="1"/>
  </r>
  <r>
    <s v="ESPT-0399"/>
    <d v="2025-01-06T00:00:00"/>
    <x v="5"/>
    <x v="0"/>
    <x v="2"/>
    <x v="1"/>
    <x v="6"/>
    <x v="0"/>
    <x v="4"/>
    <x v="0"/>
    <x v="0"/>
    <n v="185247"/>
    <n v="6"/>
    <n v="162084"/>
    <n v="76864"/>
    <n v="193827"/>
    <n v="78811"/>
    <n v="511586"/>
    <n v="65968"/>
    <n v="145207"/>
    <n v="254729"/>
    <n v="4.7"/>
    <n v="211675"/>
    <x v="0"/>
    <x v="0"/>
    <n v="1"/>
    <n v="1"/>
    <n v="0"/>
    <n v="0"/>
    <n v="0"/>
    <n v="0"/>
    <n v="1"/>
    <n v="1"/>
  </r>
  <r>
    <s v="ESPT-0400"/>
    <d v="2024-01-30T00:00:00"/>
    <x v="7"/>
    <x v="3"/>
    <x v="1"/>
    <x v="5"/>
    <x v="5"/>
    <x v="4"/>
    <x v="4"/>
    <x v="3"/>
    <x v="3"/>
    <n v="32642"/>
    <n v="7"/>
    <n v="177520"/>
    <n v="41085"/>
    <n v="167567"/>
    <n v="16925"/>
    <n v="403097"/>
    <n v="185334"/>
    <n v="294770"/>
    <n v="506269"/>
    <n v="4.4000000000000004"/>
    <n v="34774"/>
    <x v="0"/>
    <x v="1"/>
    <n v="1"/>
    <n v="0"/>
    <n v="0"/>
    <n v="0"/>
    <n v="1"/>
    <n v="0"/>
    <n v="0"/>
    <n v="0"/>
  </r>
  <r>
    <s v="ESPT-0401"/>
    <d v="2024-06-16T00:00:00"/>
    <x v="9"/>
    <x v="2"/>
    <x v="0"/>
    <x v="1"/>
    <x v="4"/>
    <x v="3"/>
    <x v="0"/>
    <x v="1"/>
    <x v="2"/>
    <n v="90366"/>
    <n v="2.4"/>
    <n v="44211"/>
    <n v="80415"/>
    <n v="48016"/>
    <n v="51752"/>
    <n v="224394"/>
    <n v="218655"/>
    <n v="181626"/>
    <n v="431292"/>
    <n v="4"/>
    <n v="224609"/>
    <x v="1"/>
    <x v="1"/>
    <n v="1"/>
    <n v="0"/>
    <n v="0"/>
    <n v="1"/>
    <n v="0"/>
    <n v="0"/>
    <n v="0"/>
    <n v="0"/>
  </r>
  <r>
    <s v="ESPT-0402"/>
    <d v="2025-06-15T00:00:00"/>
    <x v="10"/>
    <x v="0"/>
    <x v="2"/>
    <x v="1"/>
    <x v="2"/>
    <x v="1"/>
    <x v="1"/>
    <x v="1"/>
    <x v="1"/>
    <n v="78562"/>
    <n v="3"/>
    <n v="24296"/>
    <n v="29326"/>
    <n v="109657"/>
    <n v="56833"/>
    <n v="220112"/>
    <n v="76179"/>
    <n v="199462"/>
    <n v="320885"/>
    <n v="4.3"/>
    <n v="8558"/>
    <x v="1"/>
    <x v="0"/>
    <n v="1"/>
    <n v="0"/>
    <n v="1"/>
    <n v="0"/>
    <n v="0"/>
    <n v="0"/>
    <n v="0"/>
    <n v="0"/>
  </r>
  <r>
    <s v="ESPT-0403"/>
    <d v="2025-09-13T00:00:00"/>
    <x v="6"/>
    <x v="1"/>
    <x v="1"/>
    <x v="2"/>
    <x v="4"/>
    <x v="4"/>
    <x v="2"/>
    <x v="0"/>
    <x v="0"/>
    <n v="169439"/>
    <n v="4.8"/>
    <n v="174488"/>
    <n v="41240"/>
    <n v="86103"/>
    <n v="88442"/>
    <n v="390273"/>
    <n v="40891"/>
    <n v="102017"/>
    <n v="198163"/>
    <n v="4.3"/>
    <n v="285304"/>
    <x v="5"/>
    <x v="0"/>
    <n v="1"/>
    <n v="1"/>
    <n v="0"/>
    <n v="0"/>
    <n v="0"/>
    <n v="0"/>
    <n v="1"/>
    <n v="1"/>
  </r>
  <r>
    <s v="ESPT-0404"/>
    <d v="2024-08-04T00:00:00"/>
    <x v="5"/>
    <x v="6"/>
    <x v="1"/>
    <x v="4"/>
    <x v="5"/>
    <x v="1"/>
    <x v="4"/>
    <x v="0"/>
    <x v="0"/>
    <n v="4500"/>
    <n v="7.9"/>
    <n v="109692"/>
    <n v="38058"/>
    <n v="89350"/>
    <n v="3126"/>
    <n v="240226"/>
    <n v="117062"/>
    <n v="194518"/>
    <n v="331280"/>
    <n v="3.9"/>
    <n v="349703"/>
    <x v="3"/>
    <x v="1"/>
    <n v="1"/>
    <n v="1"/>
    <n v="0"/>
    <n v="0"/>
    <n v="0"/>
    <n v="0"/>
    <n v="0"/>
    <n v="0"/>
  </r>
  <r>
    <s v="ESPT-0405"/>
    <d v="2024-03-04T00:00:00"/>
    <x v="11"/>
    <x v="7"/>
    <x v="1"/>
    <x v="1"/>
    <x v="4"/>
    <x v="0"/>
    <x v="3"/>
    <x v="3"/>
    <x v="1"/>
    <n v="85484"/>
    <n v="8.9"/>
    <n v="14936"/>
    <n v="53942"/>
    <n v="331966"/>
    <n v="27528"/>
    <n v="428372"/>
    <n v="134618"/>
    <n v="168267"/>
    <n v="359878"/>
    <n v="3.3"/>
    <n v="259118"/>
    <x v="9"/>
    <x v="1"/>
    <n v="1"/>
    <n v="0"/>
    <n v="1"/>
    <n v="0"/>
    <n v="0"/>
    <n v="0"/>
    <n v="0"/>
    <n v="1"/>
  </r>
  <r>
    <s v="ESPT-0406"/>
    <d v="2024-02-05T00:00:00"/>
    <x v="7"/>
    <x v="1"/>
    <x v="2"/>
    <x v="2"/>
    <x v="0"/>
    <x v="4"/>
    <x v="2"/>
    <x v="3"/>
    <x v="1"/>
    <n v="117908"/>
    <n v="2"/>
    <n v="144992"/>
    <n v="30948"/>
    <n v="173124"/>
    <n v="54014"/>
    <n v="403078"/>
    <n v="119209"/>
    <n v="51531"/>
    <n v="223179"/>
    <n v="3.9"/>
    <n v="228756"/>
    <x v="2"/>
    <x v="1"/>
    <n v="1"/>
    <n v="0"/>
    <n v="1"/>
    <n v="0"/>
    <n v="0"/>
    <n v="0"/>
    <n v="1"/>
    <n v="1"/>
  </r>
  <r>
    <s v="ESPT-0407"/>
    <d v="2025-02-25T00:00:00"/>
    <x v="3"/>
    <x v="2"/>
    <x v="3"/>
    <x v="0"/>
    <x v="3"/>
    <x v="3"/>
    <x v="0"/>
    <x v="0"/>
    <x v="0"/>
    <n v="43045"/>
    <n v="5.7"/>
    <n v="58404"/>
    <n v="33302"/>
    <n v="260457"/>
    <n v="15970"/>
    <n v="368133"/>
    <n v="123176"/>
    <n v="120593"/>
    <n v="290324"/>
    <n v="3.9"/>
    <n v="116919"/>
    <x v="2"/>
    <x v="0"/>
    <n v="1"/>
    <n v="1"/>
    <n v="0"/>
    <n v="0"/>
    <n v="0"/>
    <n v="0"/>
    <n v="0"/>
    <n v="1"/>
  </r>
  <r>
    <s v="ESPT-0408"/>
    <d v="2024-07-11T00:00:00"/>
    <x v="15"/>
    <x v="6"/>
    <x v="2"/>
    <x v="4"/>
    <x v="4"/>
    <x v="2"/>
    <x v="1"/>
    <x v="2"/>
    <x v="3"/>
    <n v="74325"/>
    <n v="2.1"/>
    <n v="116184"/>
    <n v="32033"/>
    <n v="43582"/>
    <n v="29736"/>
    <n v="221535"/>
    <n v="34862"/>
    <n v="92551"/>
    <n v="174229"/>
    <n v="4.3"/>
    <n v="289363"/>
    <x v="6"/>
    <x v="1"/>
    <n v="1"/>
    <n v="0"/>
    <n v="0"/>
    <n v="0"/>
    <n v="1"/>
    <n v="0"/>
    <n v="0"/>
    <n v="1"/>
  </r>
  <r>
    <s v="ESPT-0409"/>
    <d v="2025-05-14T00:00:00"/>
    <x v="9"/>
    <x v="2"/>
    <x v="3"/>
    <x v="0"/>
    <x v="1"/>
    <x v="4"/>
    <x v="4"/>
    <x v="3"/>
    <x v="2"/>
    <n v="31670"/>
    <n v="7.8"/>
    <n v="73840"/>
    <n v="44391"/>
    <n v="328144"/>
    <n v="24905"/>
    <n v="471280"/>
    <n v="64704"/>
    <n v="234754"/>
    <n v="336496"/>
    <n v="4.2"/>
    <n v="19639"/>
    <x v="11"/>
    <x v="0"/>
    <n v="1"/>
    <n v="0"/>
    <n v="0"/>
    <n v="1"/>
    <n v="0"/>
    <n v="0"/>
    <n v="0"/>
    <n v="1"/>
  </r>
  <r>
    <s v="ESPT-0410"/>
    <d v="2024-09-11T00:00:00"/>
    <x v="7"/>
    <x v="1"/>
    <x v="1"/>
    <x v="2"/>
    <x v="6"/>
    <x v="3"/>
    <x v="4"/>
    <x v="1"/>
    <x v="1"/>
    <n v="102069"/>
    <n v="9.1999999999999993"/>
    <n v="7643"/>
    <n v="52851"/>
    <n v="190052"/>
    <n v="68749"/>
    <n v="319295"/>
    <n v="171501"/>
    <n v="204212"/>
    <n v="390496"/>
    <n v="4"/>
    <n v="181086"/>
    <x v="5"/>
    <x v="1"/>
    <n v="1"/>
    <n v="0"/>
    <n v="1"/>
    <n v="0"/>
    <n v="0"/>
    <n v="0"/>
    <n v="1"/>
    <n v="0"/>
  </r>
  <r>
    <s v="ESPT-0411"/>
    <d v="2025-02-20T00:00:00"/>
    <x v="9"/>
    <x v="7"/>
    <x v="1"/>
    <x v="5"/>
    <x v="5"/>
    <x v="1"/>
    <x v="3"/>
    <x v="0"/>
    <x v="0"/>
    <n v="94806"/>
    <n v="4.5999999999999996"/>
    <n v="2291"/>
    <n v="24632"/>
    <n v="162731"/>
    <n v="18296"/>
    <n v="207950"/>
    <n v="64858"/>
    <n v="200707"/>
    <n v="281890"/>
    <n v="3.6"/>
    <n v="112475"/>
    <x v="2"/>
    <x v="0"/>
    <n v="1"/>
    <n v="1"/>
    <n v="0"/>
    <n v="0"/>
    <n v="0"/>
    <n v="0"/>
    <n v="0"/>
    <n v="0"/>
  </r>
  <r>
    <s v="ESPT-0412"/>
    <d v="2024-10-16T00:00:00"/>
    <x v="12"/>
    <x v="7"/>
    <x v="2"/>
    <x v="5"/>
    <x v="7"/>
    <x v="4"/>
    <x v="0"/>
    <x v="0"/>
    <x v="0"/>
    <n v="97991"/>
    <n v="3"/>
    <n v="14802"/>
    <n v="56234"/>
    <n v="189898"/>
    <n v="60353"/>
    <n v="321287"/>
    <n v="188304"/>
    <n v="236558"/>
    <n v="469984"/>
    <n v="4.2"/>
    <n v="371201"/>
    <x v="10"/>
    <x v="1"/>
    <n v="1"/>
    <n v="1"/>
    <n v="0"/>
    <n v="0"/>
    <n v="0"/>
    <n v="0"/>
    <n v="0"/>
    <n v="0"/>
  </r>
  <r>
    <s v="ESPT-0413"/>
    <d v="2025-09-17T00:00:00"/>
    <x v="10"/>
    <x v="4"/>
    <x v="3"/>
    <x v="3"/>
    <x v="5"/>
    <x v="2"/>
    <x v="1"/>
    <x v="0"/>
    <x v="0"/>
    <n v="4500"/>
    <n v="6.6"/>
    <n v="50257"/>
    <n v="71769"/>
    <n v="66101"/>
    <n v="1490"/>
    <n v="189617"/>
    <n v="185776"/>
    <n v="308605"/>
    <n v="511289"/>
    <n v="3.6"/>
    <n v="51238"/>
    <x v="5"/>
    <x v="0"/>
    <n v="1"/>
    <n v="1"/>
    <n v="0"/>
    <n v="0"/>
    <n v="0"/>
    <n v="0"/>
    <n v="0"/>
    <n v="0"/>
  </r>
  <r>
    <s v="ESPT-0414"/>
    <d v="2025-02-20T00:00:00"/>
    <x v="15"/>
    <x v="6"/>
    <x v="1"/>
    <x v="4"/>
    <x v="0"/>
    <x v="0"/>
    <x v="2"/>
    <x v="0"/>
    <x v="1"/>
    <n v="145691"/>
    <n v="6.9"/>
    <n v="14933"/>
    <n v="68067"/>
    <n v="29317"/>
    <n v="115984"/>
    <n v="228301"/>
    <n v="52525"/>
    <n v="187578"/>
    <n v="289296"/>
    <n v="4.0999999999999996"/>
    <n v="190384"/>
    <x v="2"/>
    <x v="0"/>
    <n v="1"/>
    <n v="0"/>
    <n v="1"/>
    <n v="0"/>
    <n v="0"/>
    <n v="0"/>
    <n v="1"/>
    <n v="0"/>
  </r>
  <r>
    <s v="ESPT-0415"/>
    <d v="2024-12-02T00:00:00"/>
    <x v="6"/>
    <x v="2"/>
    <x v="2"/>
    <x v="5"/>
    <x v="4"/>
    <x v="0"/>
    <x v="4"/>
    <x v="2"/>
    <x v="1"/>
    <n v="74189"/>
    <n v="5.8"/>
    <n v="139565"/>
    <n v="71630"/>
    <n v="39107"/>
    <n v="25508"/>
    <n v="275810"/>
    <n v="133946"/>
    <n v="181608"/>
    <n v="326157"/>
    <n v="5"/>
    <n v="139703"/>
    <x v="8"/>
    <x v="1"/>
    <n v="1"/>
    <n v="0"/>
    <n v="1"/>
    <n v="0"/>
    <n v="0"/>
    <n v="0"/>
    <n v="0"/>
    <n v="0"/>
  </r>
  <r>
    <s v="ESPT-0416"/>
    <d v="2025-01-27T00:00:00"/>
    <x v="1"/>
    <x v="6"/>
    <x v="3"/>
    <x v="1"/>
    <x v="1"/>
    <x v="0"/>
    <x v="4"/>
    <x v="1"/>
    <x v="0"/>
    <n v="90017"/>
    <n v="4.2"/>
    <n v="178820"/>
    <n v="56432"/>
    <n v="71613"/>
    <n v="18944"/>
    <n v="325809"/>
    <n v="20876"/>
    <n v="76476"/>
    <n v="116517"/>
    <n v="3.8"/>
    <n v="294834"/>
    <x v="0"/>
    <x v="0"/>
    <n v="1"/>
    <n v="1"/>
    <n v="0"/>
    <n v="0"/>
    <n v="0"/>
    <n v="0"/>
    <n v="0"/>
    <n v="1"/>
  </r>
  <r>
    <s v="ESPT-0417"/>
    <d v="2024-09-08T00:00:00"/>
    <x v="5"/>
    <x v="2"/>
    <x v="3"/>
    <x v="3"/>
    <x v="3"/>
    <x v="3"/>
    <x v="2"/>
    <x v="3"/>
    <x v="0"/>
    <n v="30174"/>
    <n v="3.4"/>
    <n v="164216"/>
    <n v="37885"/>
    <n v="211824"/>
    <n v="23560"/>
    <n v="437485"/>
    <n v="205254"/>
    <n v="264217"/>
    <n v="498214"/>
    <n v="4.4000000000000004"/>
    <n v="184510"/>
    <x v="5"/>
    <x v="1"/>
    <n v="1"/>
    <n v="1"/>
    <n v="0"/>
    <n v="0"/>
    <n v="0"/>
    <n v="0"/>
    <n v="0"/>
    <n v="0"/>
  </r>
  <r>
    <s v="ESPT-0418"/>
    <d v="2025-09-26T00:00:00"/>
    <x v="6"/>
    <x v="6"/>
    <x v="0"/>
    <x v="0"/>
    <x v="6"/>
    <x v="1"/>
    <x v="0"/>
    <x v="3"/>
    <x v="1"/>
    <n v="86116"/>
    <n v="2.5"/>
    <n v="138746"/>
    <n v="27069"/>
    <n v="148896"/>
    <n v="19931"/>
    <n v="334642"/>
    <n v="119403"/>
    <n v="167219"/>
    <n v="337975"/>
    <n v="4.4000000000000004"/>
    <n v="357166"/>
    <x v="5"/>
    <x v="0"/>
    <n v="1"/>
    <n v="0"/>
    <n v="1"/>
    <n v="0"/>
    <n v="0"/>
    <n v="0"/>
    <n v="0"/>
    <n v="0"/>
  </r>
  <r>
    <s v="ESPT-0419"/>
    <d v="2025-09-04T00:00:00"/>
    <x v="12"/>
    <x v="2"/>
    <x v="3"/>
    <x v="5"/>
    <x v="5"/>
    <x v="4"/>
    <x v="3"/>
    <x v="2"/>
    <x v="2"/>
    <n v="80143"/>
    <n v="3.1"/>
    <n v="16258"/>
    <n v="66250"/>
    <n v="77874"/>
    <n v="57863"/>
    <n v="218245"/>
    <n v="127012"/>
    <n v="241372"/>
    <n v="399128"/>
    <n v="4.5999999999999996"/>
    <n v="403454"/>
    <x v="5"/>
    <x v="0"/>
    <n v="1"/>
    <n v="0"/>
    <n v="0"/>
    <n v="1"/>
    <n v="0"/>
    <n v="0"/>
    <n v="0"/>
    <n v="0"/>
  </r>
  <r>
    <s v="ESPT-0420"/>
    <d v="2024-11-20T00:00:00"/>
    <x v="0"/>
    <x v="5"/>
    <x v="3"/>
    <x v="4"/>
    <x v="3"/>
    <x v="1"/>
    <x v="2"/>
    <x v="0"/>
    <x v="0"/>
    <n v="113806"/>
    <n v="6.4"/>
    <n v="52357"/>
    <n v="7215"/>
    <n v="142177"/>
    <n v="55485"/>
    <n v="257234"/>
    <n v="197050"/>
    <n v="227228"/>
    <n v="464385"/>
    <n v="4.3"/>
    <n v="37842"/>
    <x v="4"/>
    <x v="1"/>
    <n v="1"/>
    <n v="1"/>
    <n v="0"/>
    <n v="0"/>
    <n v="0"/>
    <n v="0"/>
    <n v="1"/>
    <n v="0"/>
  </r>
  <r>
    <s v="ESPT-0421"/>
    <d v="2024-10-27T00:00:00"/>
    <x v="8"/>
    <x v="7"/>
    <x v="2"/>
    <x v="3"/>
    <x v="1"/>
    <x v="2"/>
    <x v="4"/>
    <x v="1"/>
    <x v="0"/>
    <n v="40752"/>
    <n v="8.9"/>
    <n v="169582"/>
    <n v="53038"/>
    <n v="91780"/>
    <n v="32980"/>
    <n v="347380"/>
    <n v="189140"/>
    <n v="101315"/>
    <n v="298765"/>
    <n v="4.5"/>
    <n v="349160"/>
    <x v="10"/>
    <x v="1"/>
    <n v="1"/>
    <n v="1"/>
    <n v="0"/>
    <n v="0"/>
    <n v="0"/>
    <n v="0"/>
    <n v="0"/>
    <n v="1"/>
  </r>
  <r>
    <s v="ESPT-0422"/>
    <d v="2025-06-09T00:00:00"/>
    <x v="7"/>
    <x v="5"/>
    <x v="1"/>
    <x v="4"/>
    <x v="0"/>
    <x v="1"/>
    <x v="3"/>
    <x v="1"/>
    <x v="1"/>
    <n v="14425"/>
    <n v="9.4"/>
    <n v="55893"/>
    <n v="34829"/>
    <n v="334301"/>
    <n v="6733"/>
    <n v="431756"/>
    <n v="73890"/>
    <n v="94829"/>
    <n v="186917"/>
    <n v="4.3"/>
    <n v="107088"/>
    <x v="1"/>
    <x v="0"/>
    <n v="1"/>
    <n v="0"/>
    <n v="1"/>
    <n v="0"/>
    <n v="0"/>
    <n v="0"/>
    <n v="0"/>
    <n v="1"/>
  </r>
  <r>
    <s v="ESPT-0423"/>
    <d v="2024-01-02T00:00:00"/>
    <x v="8"/>
    <x v="5"/>
    <x v="0"/>
    <x v="5"/>
    <x v="5"/>
    <x v="4"/>
    <x v="0"/>
    <x v="5"/>
    <x v="0"/>
    <n v="112789"/>
    <n v="9.1"/>
    <n v="82232"/>
    <n v="29740"/>
    <n v="339306"/>
    <n v="78992"/>
    <n v="530270"/>
    <n v="31825"/>
    <n v="285114"/>
    <n v="360026"/>
    <n v="3.9"/>
    <n v="40063"/>
    <x v="0"/>
    <x v="1"/>
    <n v="1"/>
    <n v="1"/>
    <n v="0"/>
    <n v="0"/>
    <n v="0"/>
    <n v="0"/>
    <n v="1"/>
    <n v="1"/>
  </r>
  <r>
    <s v="ESPT-0424"/>
    <d v="2024-03-05T00:00:00"/>
    <x v="4"/>
    <x v="7"/>
    <x v="0"/>
    <x v="3"/>
    <x v="1"/>
    <x v="1"/>
    <x v="0"/>
    <x v="2"/>
    <x v="2"/>
    <n v="34744"/>
    <n v="7.8"/>
    <n v="97059"/>
    <n v="66426"/>
    <n v="94248"/>
    <n v="17368"/>
    <n v="275101"/>
    <n v="137051"/>
    <n v="65813"/>
    <n v="258179"/>
    <n v="4.3"/>
    <n v="57806"/>
    <x v="9"/>
    <x v="1"/>
    <n v="1"/>
    <n v="0"/>
    <n v="0"/>
    <n v="1"/>
    <n v="0"/>
    <n v="0"/>
    <n v="0"/>
    <n v="1"/>
  </r>
  <r>
    <s v="ESPT-0425"/>
    <d v="2025-09-04T00:00:00"/>
    <x v="5"/>
    <x v="0"/>
    <x v="3"/>
    <x v="3"/>
    <x v="2"/>
    <x v="2"/>
    <x v="3"/>
    <x v="5"/>
    <x v="3"/>
    <n v="18846"/>
    <n v="8.9"/>
    <n v="101919"/>
    <n v="77079"/>
    <n v="124324"/>
    <n v="6241"/>
    <n v="309563"/>
    <n v="49971"/>
    <n v="153884"/>
    <n v="248785"/>
    <n v="4.2"/>
    <n v="36636"/>
    <x v="5"/>
    <x v="0"/>
    <n v="1"/>
    <n v="0"/>
    <n v="0"/>
    <n v="0"/>
    <n v="1"/>
    <n v="0"/>
    <n v="0"/>
    <n v="1"/>
  </r>
  <r>
    <s v="ESPT-0426"/>
    <d v="2025-06-04T00:00:00"/>
    <x v="10"/>
    <x v="7"/>
    <x v="2"/>
    <x v="4"/>
    <x v="4"/>
    <x v="1"/>
    <x v="2"/>
    <x v="4"/>
    <x v="2"/>
    <n v="72110"/>
    <n v="3.5"/>
    <n v="139331"/>
    <n v="58277"/>
    <n v="220561"/>
    <n v="23381"/>
    <n v="441550"/>
    <n v="117979"/>
    <n v="135351"/>
    <n v="308880"/>
    <n v="4.2"/>
    <n v="183116"/>
    <x v="1"/>
    <x v="0"/>
    <n v="1"/>
    <n v="0"/>
    <n v="0"/>
    <n v="1"/>
    <n v="0"/>
    <n v="0"/>
    <n v="0"/>
    <n v="1"/>
  </r>
  <r>
    <s v="ESPT-0427"/>
    <d v="2025-02-12T00:00:00"/>
    <x v="8"/>
    <x v="7"/>
    <x v="1"/>
    <x v="0"/>
    <x v="1"/>
    <x v="3"/>
    <x v="0"/>
    <x v="3"/>
    <x v="0"/>
    <n v="80392"/>
    <n v="2.4"/>
    <n v="9999"/>
    <n v="80589"/>
    <n v="226531"/>
    <n v="45312"/>
    <n v="362431"/>
    <n v="171508"/>
    <n v="203295"/>
    <n v="413979"/>
    <n v="4.7"/>
    <n v="288352"/>
    <x v="2"/>
    <x v="0"/>
    <n v="1"/>
    <n v="1"/>
    <n v="0"/>
    <n v="0"/>
    <n v="0"/>
    <n v="0"/>
    <n v="0"/>
    <n v="0"/>
  </r>
  <r>
    <s v="ESPT-0428"/>
    <d v="2024-03-15T00:00:00"/>
    <x v="1"/>
    <x v="7"/>
    <x v="0"/>
    <x v="3"/>
    <x v="2"/>
    <x v="1"/>
    <x v="3"/>
    <x v="1"/>
    <x v="2"/>
    <n v="66200"/>
    <n v="3"/>
    <n v="143804"/>
    <n v="24556"/>
    <n v="212088"/>
    <n v="51285"/>
    <n v="431733"/>
    <n v="188617"/>
    <n v="58340"/>
    <n v="284506"/>
    <n v="4.0999999999999996"/>
    <n v="314361"/>
    <x v="9"/>
    <x v="1"/>
    <n v="1"/>
    <n v="0"/>
    <n v="0"/>
    <n v="1"/>
    <n v="0"/>
    <n v="0"/>
    <n v="0"/>
    <n v="1"/>
  </r>
  <r>
    <s v="ESPT-0429"/>
    <d v="2025-09-20T00:00:00"/>
    <x v="2"/>
    <x v="2"/>
    <x v="0"/>
    <x v="4"/>
    <x v="1"/>
    <x v="1"/>
    <x v="2"/>
    <x v="4"/>
    <x v="0"/>
    <n v="97793"/>
    <n v="7.3"/>
    <n v="52792"/>
    <n v="47418"/>
    <n v="134992"/>
    <n v="19772"/>
    <n v="254974"/>
    <n v="95984"/>
    <n v="35928"/>
    <n v="154786"/>
    <n v="3.8"/>
    <n v="155233"/>
    <x v="5"/>
    <x v="0"/>
    <n v="1"/>
    <n v="1"/>
    <n v="0"/>
    <n v="0"/>
    <n v="0"/>
    <n v="0"/>
    <n v="0"/>
    <n v="1"/>
  </r>
  <r>
    <s v="ESPT-0430"/>
    <d v="2025-08-21T00:00:00"/>
    <x v="8"/>
    <x v="2"/>
    <x v="3"/>
    <x v="4"/>
    <x v="5"/>
    <x v="1"/>
    <x v="3"/>
    <x v="2"/>
    <x v="2"/>
    <n v="33411"/>
    <n v="9.3000000000000007"/>
    <n v="106864"/>
    <n v="27314"/>
    <n v="342790"/>
    <n v="11979"/>
    <n v="488947"/>
    <n v="99091"/>
    <n v="296164"/>
    <n v="429786"/>
    <n v="5"/>
    <n v="226309"/>
    <x v="3"/>
    <x v="0"/>
    <n v="1"/>
    <n v="0"/>
    <n v="0"/>
    <n v="1"/>
    <n v="0"/>
    <n v="0"/>
    <n v="0"/>
    <n v="1"/>
  </r>
  <r>
    <s v="ESPT-0431"/>
    <d v="2024-07-27T00:00:00"/>
    <x v="9"/>
    <x v="1"/>
    <x v="3"/>
    <x v="2"/>
    <x v="6"/>
    <x v="0"/>
    <x v="2"/>
    <x v="5"/>
    <x v="1"/>
    <n v="59647"/>
    <n v="7.5"/>
    <n v="7917"/>
    <n v="55350"/>
    <n v="355888"/>
    <n v="25374"/>
    <n v="444529"/>
    <n v="126553"/>
    <n v="285081"/>
    <n v="435263"/>
    <n v="3.7"/>
    <n v="110949"/>
    <x v="6"/>
    <x v="1"/>
    <n v="1"/>
    <n v="0"/>
    <n v="1"/>
    <n v="0"/>
    <n v="0"/>
    <n v="0"/>
    <n v="0"/>
    <n v="1"/>
  </r>
  <r>
    <s v="ESPT-0432"/>
    <d v="2025-02-28T00:00:00"/>
    <x v="16"/>
    <x v="3"/>
    <x v="0"/>
    <x v="4"/>
    <x v="1"/>
    <x v="1"/>
    <x v="3"/>
    <x v="4"/>
    <x v="0"/>
    <n v="75899"/>
    <n v="6.2"/>
    <n v="34950"/>
    <n v="71119"/>
    <n v="73485"/>
    <n v="30044"/>
    <n v="209598"/>
    <n v="195296"/>
    <n v="46047"/>
    <n v="296014"/>
    <n v="4"/>
    <n v="18144"/>
    <x v="2"/>
    <x v="0"/>
    <n v="1"/>
    <n v="1"/>
    <n v="0"/>
    <n v="0"/>
    <n v="0"/>
    <n v="0"/>
    <n v="0"/>
    <n v="0"/>
  </r>
  <r>
    <s v="ESPT-0433"/>
    <d v="2025-05-07T00:00:00"/>
    <x v="11"/>
    <x v="1"/>
    <x v="0"/>
    <x v="4"/>
    <x v="0"/>
    <x v="3"/>
    <x v="4"/>
    <x v="1"/>
    <x v="1"/>
    <n v="4500"/>
    <n v="7.2"/>
    <n v="81197"/>
    <n v="17023"/>
    <n v="206988"/>
    <n v="1980"/>
    <n v="307188"/>
    <n v="213611"/>
    <n v="124188"/>
    <n v="371723"/>
    <n v="4.4000000000000004"/>
    <n v="77438"/>
    <x v="11"/>
    <x v="0"/>
    <n v="1"/>
    <n v="0"/>
    <n v="1"/>
    <n v="0"/>
    <n v="0"/>
    <n v="0"/>
    <n v="0"/>
    <n v="0"/>
  </r>
  <r>
    <s v="ESPT-0434"/>
    <d v="2024-10-18T00:00:00"/>
    <x v="1"/>
    <x v="0"/>
    <x v="0"/>
    <x v="5"/>
    <x v="3"/>
    <x v="3"/>
    <x v="0"/>
    <x v="0"/>
    <x v="0"/>
    <n v="69749"/>
    <n v="6.1"/>
    <n v="153763"/>
    <n v="11202"/>
    <n v="299006"/>
    <n v="54415"/>
    <n v="518386"/>
    <n v="216635"/>
    <n v="224299"/>
    <n v="449764"/>
    <n v="4.2"/>
    <n v="253430"/>
    <x v="10"/>
    <x v="1"/>
    <n v="1"/>
    <n v="1"/>
    <n v="0"/>
    <n v="0"/>
    <n v="0"/>
    <n v="0"/>
    <n v="0"/>
    <n v="1"/>
  </r>
  <r>
    <s v="ESPT-0435"/>
    <d v="2025-07-01T00:00:00"/>
    <x v="2"/>
    <x v="4"/>
    <x v="0"/>
    <x v="4"/>
    <x v="2"/>
    <x v="0"/>
    <x v="0"/>
    <x v="3"/>
    <x v="0"/>
    <n v="98376"/>
    <n v="5.5"/>
    <n v="112381"/>
    <n v="45866"/>
    <n v="200759"/>
    <n v="66448"/>
    <n v="425454"/>
    <n v="24027"/>
    <n v="237744"/>
    <n v="301602"/>
    <n v="4.5999999999999996"/>
    <n v="407837"/>
    <x v="6"/>
    <x v="0"/>
    <n v="1"/>
    <n v="1"/>
    <n v="0"/>
    <n v="0"/>
    <n v="0"/>
    <n v="0"/>
    <n v="0"/>
    <n v="1"/>
  </r>
  <r>
    <s v="ESPT-0436"/>
    <d v="2025-04-25T00:00:00"/>
    <x v="17"/>
    <x v="2"/>
    <x v="2"/>
    <x v="0"/>
    <x v="4"/>
    <x v="2"/>
    <x v="3"/>
    <x v="5"/>
    <x v="0"/>
    <n v="123223"/>
    <n v="5.6"/>
    <n v="92754"/>
    <n v="51993"/>
    <n v="152418"/>
    <n v="42276"/>
    <n v="339441"/>
    <n v="56032"/>
    <n v="268566"/>
    <n v="372948"/>
    <n v="3.5"/>
    <n v="222073"/>
    <x v="7"/>
    <x v="0"/>
    <n v="1"/>
    <n v="1"/>
    <n v="0"/>
    <n v="0"/>
    <n v="0"/>
    <n v="0"/>
    <n v="1"/>
    <n v="0"/>
  </r>
  <r>
    <s v="ESPT-0437"/>
    <d v="2025-03-06T00:00:00"/>
    <x v="4"/>
    <x v="7"/>
    <x v="0"/>
    <x v="0"/>
    <x v="4"/>
    <x v="1"/>
    <x v="1"/>
    <x v="5"/>
    <x v="0"/>
    <n v="99399"/>
    <n v="3.4"/>
    <n v="55710"/>
    <n v="43775"/>
    <n v="116053"/>
    <n v="32366"/>
    <n v="247904"/>
    <n v="171149"/>
    <n v="60501"/>
    <n v="279311"/>
    <n v="3.9"/>
    <n v="415555"/>
    <x v="9"/>
    <x v="0"/>
    <n v="1"/>
    <n v="1"/>
    <n v="0"/>
    <n v="0"/>
    <n v="0"/>
    <n v="0"/>
    <n v="0"/>
    <n v="0"/>
  </r>
  <r>
    <s v="ESPT-0438"/>
    <d v="2025-07-12T00:00:00"/>
    <x v="1"/>
    <x v="4"/>
    <x v="0"/>
    <x v="5"/>
    <x v="6"/>
    <x v="2"/>
    <x v="2"/>
    <x v="3"/>
    <x v="1"/>
    <n v="54468"/>
    <n v="8.1999999999999993"/>
    <n v="95904"/>
    <n v="21237"/>
    <n v="27081"/>
    <n v="24678"/>
    <n v="168900"/>
    <n v="153621"/>
    <n v="290110"/>
    <n v="496464"/>
    <n v="4.0999999999999996"/>
    <n v="341471"/>
    <x v="6"/>
    <x v="0"/>
    <n v="1"/>
    <n v="0"/>
    <n v="1"/>
    <n v="0"/>
    <n v="0"/>
    <n v="0"/>
    <n v="0"/>
    <n v="0"/>
  </r>
  <r>
    <s v="ESPT-0439"/>
    <d v="2025-05-16T00:00:00"/>
    <x v="14"/>
    <x v="1"/>
    <x v="1"/>
    <x v="5"/>
    <x v="3"/>
    <x v="0"/>
    <x v="2"/>
    <x v="5"/>
    <x v="0"/>
    <n v="42719"/>
    <n v="6.8"/>
    <n v="62563"/>
    <n v="28366"/>
    <n v="314542"/>
    <n v="29370"/>
    <n v="434841"/>
    <n v="120261"/>
    <n v="260963"/>
    <n v="420923"/>
    <n v="3.9"/>
    <n v="114021"/>
    <x v="11"/>
    <x v="0"/>
    <n v="1"/>
    <n v="1"/>
    <n v="0"/>
    <n v="0"/>
    <n v="0"/>
    <n v="0"/>
    <n v="0"/>
    <n v="1"/>
  </r>
  <r>
    <s v="ESPT-0440"/>
    <d v="2025-11-29T00:00:00"/>
    <x v="1"/>
    <x v="2"/>
    <x v="1"/>
    <x v="5"/>
    <x v="6"/>
    <x v="3"/>
    <x v="1"/>
    <x v="4"/>
    <x v="1"/>
    <n v="15407"/>
    <n v="9.1"/>
    <n v="17750"/>
    <n v="24468"/>
    <n v="125227"/>
    <n v="3328"/>
    <n v="170773"/>
    <n v="129643"/>
    <n v="231287"/>
    <n v="373027"/>
    <n v="4.0999999999999996"/>
    <n v="342909"/>
    <x v="4"/>
    <x v="0"/>
    <n v="1"/>
    <n v="0"/>
    <n v="1"/>
    <n v="0"/>
    <n v="0"/>
    <n v="0"/>
    <n v="0"/>
    <n v="0"/>
  </r>
  <r>
    <s v="ESPT-0441"/>
    <d v="2025-08-10T00:00:00"/>
    <x v="1"/>
    <x v="5"/>
    <x v="1"/>
    <x v="0"/>
    <x v="1"/>
    <x v="2"/>
    <x v="1"/>
    <x v="2"/>
    <x v="3"/>
    <n v="82306"/>
    <n v="2"/>
    <n v="102124"/>
    <n v="70014"/>
    <n v="359181"/>
    <n v="27558"/>
    <n v="558877"/>
    <n v="71818"/>
    <n v="197746"/>
    <n v="316574"/>
    <n v="4.4000000000000004"/>
    <n v="12952"/>
    <x v="3"/>
    <x v="0"/>
    <n v="1"/>
    <n v="0"/>
    <n v="0"/>
    <n v="0"/>
    <n v="1"/>
    <n v="0"/>
    <n v="0"/>
    <n v="1"/>
  </r>
  <r>
    <s v="ESPT-0442"/>
    <d v="2025-02-12T00:00:00"/>
    <x v="1"/>
    <x v="1"/>
    <x v="0"/>
    <x v="5"/>
    <x v="0"/>
    <x v="3"/>
    <x v="0"/>
    <x v="1"/>
    <x v="2"/>
    <n v="64802"/>
    <n v="6.7"/>
    <n v="95168"/>
    <n v="53569"/>
    <n v="280730"/>
    <n v="53376"/>
    <n v="482843"/>
    <n v="136559"/>
    <n v="281304"/>
    <n v="477761"/>
    <n v="4.3"/>
    <n v="251617"/>
    <x v="2"/>
    <x v="0"/>
    <n v="1"/>
    <n v="0"/>
    <n v="0"/>
    <n v="1"/>
    <n v="0"/>
    <n v="0"/>
    <n v="0"/>
    <n v="1"/>
  </r>
  <r>
    <s v="ESPT-0443"/>
    <d v="2025-06-20T00:00:00"/>
    <x v="16"/>
    <x v="4"/>
    <x v="2"/>
    <x v="5"/>
    <x v="4"/>
    <x v="2"/>
    <x v="1"/>
    <x v="5"/>
    <x v="2"/>
    <n v="73507"/>
    <n v="5.9"/>
    <n v="183458"/>
    <n v="63899"/>
    <n v="81929"/>
    <n v="61092"/>
    <n v="390378"/>
    <n v="220942"/>
    <n v="239724"/>
    <n v="510639"/>
    <n v="4.4000000000000004"/>
    <n v="263872"/>
    <x v="1"/>
    <x v="0"/>
    <n v="1"/>
    <n v="0"/>
    <n v="0"/>
    <n v="1"/>
    <n v="0"/>
    <n v="0"/>
    <n v="0"/>
    <n v="0"/>
  </r>
  <r>
    <s v="ESPT-0444"/>
    <d v="2025-10-28T00:00:00"/>
    <x v="15"/>
    <x v="5"/>
    <x v="0"/>
    <x v="2"/>
    <x v="6"/>
    <x v="3"/>
    <x v="0"/>
    <x v="3"/>
    <x v="0"/>
    <n v="126455"/>
    <n v="9.1999999999999993"/>
    <n v="151128"/>
    <n v="61836"/>
    <n v="188316"/>
    <n v="23701"/>
    <n v="424981"/>
    <n v="199920"/>
    <n v="245517"/>
    <n v="496044"/>
    <n v="3.8"/>
    <n v="347698"/>
    <x v="10"/>
    <x v="0"/>
    <n v="1"/>
    <n v="1"/>
    <n v="0"/>
    <n v="0"/>
    <n v="0"/>
    <n v="0"/>
    <n v="1"/>
    <n v="0"/>
  </r>
  <r>
    <s v="ESPT-0445"/>
    <d v="2024-05-10T00:00:00"/>
    <x v="13"/>
    <x v="3"/>
    <x v="1"/>
    <x v="4"/>
    <x v="0"/>
    <x v="2"/>
    <x v="2"/>
    <x v="3"/>
    <x v="1"/>
    <n v="10260"/>
    <n v="3.2"/>
    <n v="34012"/>
    <n v="8326"/>
    <n v="217975"/>
    <n v="4513"/>
    <n v="264826"/>
    <n v="49970"/>
    <n v="254236"/>
    <n v="341962"/>
    <n v="3.9"/>
    <n v="109085"/>
    <x v="11"/>
    <x v="1"/>
    <n v="1"/>
    <n v="0"/>
    <n v="1"/>
    <n v="0"/>
    <n v="0"/>
    <n v="0"/>
    <n v="0"/>
    <n v="0"/>
  </r>
  <r>
    <s v="ESPT-0446"/>
    <d v="2025-11-02T00:00:00"/>
    <x v="15"/>
    <x v="5"/>
    <x v="0"/>
    <x v="3"/>
    <x v="6"/>
    <x v="0"/>
    <x v="1"/>
    <x v="1"/>
    <x v="0"/>
    <n v="140124"/>
    <n v="7"/>
    <n v="79876"/>
    <n v="47619"/>
    <n v="39249"/>
    <n v="85417"/>
    <n v="252161"/>
    <n v="159843"/>
    <n v="213340"/>
    <n v="392894"/>
    <n v="4.7"/>
    <n v="38160"/>
    <x v="4"/>
    <x v="0"/>
    <n v="1"/>
    <n v="1"/>
    <n v="0"/>
    <n v="0"/>
    <n v="0"/>
    <n v="0"/>
    <n v="1"/>
    <n v="0"/>
  </r>
  <r>
    <s v="ESPT-0447"/>
    <d v="2024-11-11T00:00:00"/>
    <x v="2"/>
    <x v="6"/>
    <x v="2"/>
    <x v="1"/>
    <x v="6"/>
    <x v="2"/>
    <x v="4"/>
    <x v="5"/>
    <x v="0"/>
    <n v="104999"/>
    <n v="4.8"/>
    <n v="181275"/>
    <n v="37287"/>
    <n v="202973"/>
    <n v="50168"/>
    <n v="471703"/>
    <n v="62290"/>
    <n v="239485"/>
    <n v="359435"/>
    <n v="4.5"/>
    <n v="162796"/>
    <x v="4"/>
    <x v="1"/>
    <n v="1"/>
    <n v="1"/>
    <n v="0"/>
    <n v="0"/>
    <n v="0"/>
    <n v="0"/>
    <n v="1"/>
    <n v="1"/>
  </r>
  <r>
    <s v="ESPT-0448"/>
    <d v="2025-10-02T00:00:00"/>
    <x v="6"/>
    <x v="2"/>
    <x v="3"/>
    <x v="3"/>
    <x v="0"/>
    <x v="3"/>
    <x v="3"/>
    <x v="3"/>
    <x v="2"/>
    <n v="109737"/>
    <n v="4.7"/>
    <n v="34553"/>
    <n v="69477"/>
    <n v="160907"/>
    <n v="47674"/>
    <n v="312611"/>
    <n v="106164"/>
    <n v="82399"/>
    <n v="204298"/>
    <n v="4"/>
    <n v="122321"/>
    <x v="10"/>
    <x v="0"/>
    <n v="1"/>
    <n v="0"/>
    <n v="0"/>
    <n v="1"/>
    <n v="0"/>
    <n v="0"/>
    <n v="1"/>
    <n v="1"/>
  </r>
  <r>
    <s v="ESPT-0449"/>
    <d v="2025-08-27T00:00:00"/>
    <x v="3"/>
    <x v="1"/>
    <x v="0"/>
    <x v="3"/>
    <x v="7"/>
    <x v="3"/>
    <x v="2"/>
    <x v="2"/>
    <x v="0"/>
    <n v="93082"/>
    <n v="3.5"/>
    <n v="143465"/>
    <n v="68652"/>
    <n v="287396"/>
    <n v="61288"/>
    <n v="560801"/>
    <n v="175606"/>
    <n v="305337"/>
    <n v="500337"/>
    <n v="3.4"/>
    <n v="380804"/>
    <x v="3"/>
    <x v="0"/>
    <n v="1"/>
    <n v="1"/>
    <n v="0"/>
    <n v="0"/>
    <n v="0"/>
    <n v="0"/>
    <n v="0"/>
    <n v="1"/>
  </r>
  <r>
    <s v="ESPT-0450"/>
    <d v="2024-11-26T00:00:00"/>
    <x v="1"/>
    <x v="1"/>
    <x v="2"/>
    <x v="3"/>
    <x v="7"/>
    <x v="1"/>
    <x v="3"/>
    <x v="3"/>
    <x v="0"/>
    <n v="126758"/>
    <n v="8"/>
    <n v="72806"/>
    <n v="39952"/>
    <n v="231778"/>
    <n v="103513"/>
    <n v="448049"/>
    <n v="191605"/>
    <n v="81590"/>
    <n v="292260"/>
    <n v="3.5"/>
    <n v="164988"/>
    <x v="4"/>
    <x v="1"/>
    <n v="1"/>
    <n v="1"/>
    <n v="0"/>
    <n v="0"/>
    <n v="0"/>
    <n v="0"/>
    <n v="1"/>
    <n v="1"/>
  </r>
  <r>
    <s v="ESPT-0451"/>
    <d v="2024-08-13T00:00:00"/>
    <x v="6"/>
    <x v="5"/>
    <x v="0"/>
    <x v="5"/>
    <x v="0"/>
    <x v="2"/>
    <x v="0"/>
    <x v="3"/>
    <x v="0"/>
    <n v="19946"/>
    <n v="8.6"/>
    <n v="126476"/>
    <n v="70124"/>
    <n v="184868"/>
    <n v="15554"/>
    <n v="397022"/>
    <n v="224699"/>
    <n v="147368"/>
    <n v="432206"/>
    <n v="4.5"/>
    <n v="279987"/>
    <x v="3"/>
    <x v="1"/>
    <n v="1"/>
    <n v="1"/>
    <n v="0"/>
    <n v="0"/>
    <n v="0"/>
    <n v="0"/>
    <n v="0"/>
    <n v="0"/>
  </r>
  <r>
    <s v="ESPT-0452"/>
    <d v="2025-12-13T00:00:00"/>
    <x v="8"/>
    <x v="1"/>
    <x v="2"/>
    <x v="5"/>
    <x v="3"/>
    <x v="4"/>
    <x v="0"/>
    <x v="1"/>
    <x v="0"/>
    <n v="81771"/>
    <n v="7.4"/>
    <n v="12032"/>
    <n v="38026"/>
    <n v="49335"/>
    <n v="47441"/>
    <n v="146834"/>
    <n v="123175"/>
    <n v="147197"/>
    <n v="327963"/>
    <n v="4.4000000000000004"/>
    <n v="298248"/>
    <x v="8"/>
    <x v="0"/>
    <n v="1"/>
    <n v="1"/>
    <n v="0"/>
    <n v="0"/>
    <n v="0"/>
    <n v="0"/>
    <n v="0"/>
    <n v="0"/>
  </r>
  <r>
    <s v="ESPT-0453"/>
    <d v="2025-03-30T00:00:00"/>
    <x v="17"/>
    <x v="6"/>
    <x v="3"/>
    <x v="4"/>
    <x v="3"/>
    <x v="3"/>
    <x v="0"/>
    <x v="2"/>
    <x v="0"/>
    <n v="83644"/>
    <n v="3.1"/>
    <n v="79534"/>
    <n v="56850"/>
    <n v="177251"/>
    <n v="32318"/>
    <n v="345953"/>
    <n v="71418"/>
    <n v="152938"/>
    <n v="255700"/>
    <n v="4.0999999999999996"/>
    <n v="6726"/>
    <x v="9"/>
    <x v="0"/>
    <n v="1"/>
    <n v="1"/>
    <n v="0"/>
    <n v="0"/>
    <n v="0"/>
    <n v="0"/>
    <n v="0"/>
    <n v="1"/>
  </r>
  <r>
    <s v="ESPT-0454"/>
    <d v="2025-08-10T00:00:00"/>
    <x v="17"/>
    <x v="3"/>
    <x v="0"/>
    <x v="2"/>
    <x v="4"/>
    <x v="2"/>
    <x v="1"/>
    <x v="0"/>
    <x v="0"/>
    <n v="76853"/>
    <n v="9.6999999999999993"/>
    <n v="128645"/>
    <n v="19403"/>
    <n v="239887"/>
    <n v="61225"/>
    <n v="449160"/>
    <n v="221207"/>
    <n v="175332"/>
    <n v="423381"/>
    <n v="3.9"/>
    <n v="303440"/>
    <x v="3"/>
    <x v="0"/>
    <n v="1"/>
    <n v="1"/>
    <n v="0"/>
    <n v="0"/>
    <n v="0"/>
    <n v="0"/>
    <n v="0"/>
    <n v="1"/>
  </r>
  <r>
    <s v="ESPT-0455"/>
    <d v="2024-02-23T00:00:00"/>
    <x v="16"/>
    <x v="4"/>
    <x v="2"/>
    <x v="2"/>
    <x v="2"/>
    <x v="3"/>
    <x v="1"/>
    <x v="5"/>
    <x v="0"/>
    <n v="92111"/>
    <n v="4.3"/>
    <n v="16002"/>
    <n v="75103"/>
    <n v="60925"/>
    <n v="42842"/>
    <n v="194872"/>
    <n v="175877"/>
    <n v="121710"/>
    <n v="315397"/>
    <n v="3.6"/>
    <n v="48783"/>
    <x v="2"/>
    <x v="1"/>
    <n v="1"/>
    <n v="1"/>
    <n v="0"/>
    <n v="0"/>
    <n v="0"/>
    <n v="0"/>
    <n v="0"/>
    <n v="0"/>
  </r>
  <r>
    <s v="ESPT-0456"/>
    <d v="2024-11-29T00:00:00"/>
    <x v="1"/>
    <x v="7"/>
    <x v="1"/>
    <x v="2"/>
    <x v="1"/>
    <x v="1"/>
    <x v="3"/>
    <x v="1"/>
    <x v="0"/>
    <n v="32060"/>
    <n v="3.6"/>
    <n v="7092"/>
    <n v="21011"/>
    <n v="81327"/>
    <n v="18226"/>
    <n v="127656"/>
    <n v="204103"/>
    <n v="62970"/>
    <n v="312770"/>
    <n v="3.9"/>
    <n v="199685"/>
    <x v="4"/>
    <x v="1"/>
    <n v="1"/>
    <n v="1"/>
    <n v="0"/>
    <n v="0"/>
    <n v="0"/>
    <n v="0"/>
    <n v="0"/>
    <n v="0"/>
  </r>
  <r>
    <s v="ESPT-0457"/>
    <d v="2024-11-03T00:00:00"/>
    <x v="4"/>
    <x v="0"/>
    <x v="1"/>
    <x v="3"/>
    <x v="2"/>
    <x v="1"/>
    <x v="3"/>
    <x v="2"/>
    <x v="1"/>
    <n v="102950"/>
    <n v="7.5"/>
    <n v="15696"/>
    <n v="57138"/>
    <n v="293086"/>
    <n v="41880"/>
    <n v="407800"/>
    <n v="185611"/>
    <n v="93081"/>
    <n v="288891"/>
    <n v="3.9"/>
    <n v="71208"/>
    <x v="4"/>
    <x v="1"/>
    <n v="1"/>
    <n v="0"/>
    <n v="1"/>
    <n v="0"/>
    <n v="0"/>
    <n v="0"/>
    <n v="1"/>
    <n v="1"/>
  </r>
  <r>
    <s v="ESPT-0458"/>
    <d v="2024-12-19T00:00:00"/>
    <x v="17"/>
    <x v="2"/>
    <x v="1"/>
    <x v="4"/>
    <x v="1"/>
    <x v="1"/>
    <x v="0"/>
    <x v="5"/>
    <x v="2"/>
    <n v="176929"/>
    <n v="7.1"/>
    <n v="131649"/>
    <n v="62962"/>
    <n v="171353"/>
    <n v="147278"/>
    <n v="513242"/>
    <n v="47059"/>
    <n v="120556"/>
    <n v="201990"/>
    <n v="3.9"/>
    <n v="34089"/>
    <x v="8"/>
    <x v="1"/>
    <n v="1"/>
    <n v="0"/>
    <n v="0"/>
    <n v="1"/>
    <n v="0"/>
    <n v="0"/>
    <n v="1"/>
    <n v="1"/>
  </r>
  <r>
    <s v="ESPT-0459"/>
    <d v="2025-06-01T00:00:00"/>
    <x v="15"/>
    <x v="6"/>
    <x v="0"/>
    <x v="0"/>
    <x v="2"/>
    <x v="1"/>
    <x v="1"/>
    <x v="2"/>
    <x v="1"/>
    <n v="111437"/>
    <n v="2.4"/>
    <n v="154747"/>
    <n v="57291"/>
    <n v="34881"/>
    <n v="67012"/>
    <n v="313931"/>
    <n v="172759"/>
    <n v="308378"/>
    <n v="498342"/>
    <n v="4.3"/>
    <n v="265490"/>
    <x v="1"/>
    <x v="0"/>
    <n v="1"/>
    <n v="0"/>
    <n v="1"/>
    <n v="0"/>
    <n v="0"/>
    <n v="0"/>
    <n v="1"/>
    <n v="0"/>
  </r>
  <r>
    <s v="ESPT-0460"/>
    <d v="2024-06-04T00:00:00"/>
    <x v="9"/>
    <x v="7"/>
    <x v="0"/>
    <x v="5"/>
    <x v="5"/>
    <x v="0"/>
    <x v="4"/>
    <x v="3"/>
    <x v="0"/>
    <n v="150049"/>
    <n v="3.5"/>
    <n v="115409"/>
    <n v="62460"/>
    <n v="71892"/>
    <n v="32817"/>
    <n v="282578"/>
    <n v="53144"/>
    <n v="201736"/>
    <n v="265603"/>
    <n v="4"/>
    <n v="70487"/>
    <x v="1"/>
    <x v="1"/>
    <n v="1"/>
    <n v="1"/>
    <n v="0"/>
    <n v="0"/>
    <n v="0"/>
    <n v="0"/>
    <n v="1"/>
    <n v="1"/>
  </r>
  <r>
    <s v="ESPT-0461"/>
    <d v="2024-01-22T00:00:00"/>
    <x v="9"/>
    <x v="2"/>
    <x v="1"/>
    <x v="5"/>
    <x v="0"/>
    <x v="0"/>
    <x v="4"/>
    <x v="2"/>
    <x v="2"/>
    <n v="60930"/>
    <n v="5.8"/>
    <n v="8825"/>
    <n v="38522"/>
    <n v="237973"/>
    <n v="45859"/>
    <n v="331179"/>
    <n v="140676"/>
    <n v="138601"/>
    <n v="331936"/>
    <n v="4"/>
    <n v="54902"/>
    <x v="0"/>
    <x v="1"/>
    <n v="1"/>
    <n v="0"/>
    <n v="0"/>
    <n v="1"/>
    <n v="0"/>
    <n v="0"/>
    <n v="0"/>
    <n v="0"/>
  </r>
  <r>
    <s v="ESPT-0462"/>
    <d v="2025-09-05T00:00:00"/>
    <x v="2"/>
    <x v="3"/>
    <x v="1"/>
    <x v="4"/>
    <x v="6"/>
    <x v="3"/>
    <x v="2"/>
    <x v="5"/>
    <x v="0"/>
    <n v="138473"/>
    <n v="3.1"/>
    <n v="149127"/>
    <n v="3295"/>
    <n v="319398"/>
    <n v="101319"/>
    <n v="573139"/>
    <n v="178779"/>
    <n v="54073"/>
    <n v="292814"/>
    <n v="4.4000000000000004"/>
    <n v="244296"/>
    <x v="5"/>
    <x v="0"/>
    <n v="1"/>
    <n v="1"/>
    <n v="0"/>
    <n v="0"/>
    <n v="0"/>
    <n v="0"/>
    <n v="1"/>
    <n v="1"/>
  </r>
  <r>
    <s v="ESPT-0463"/>
    <d v="2025-07-13T00:00:00"/>
    <x v="9"/>
    <x v="2"/>
    <x v="0"/>
    <x v="3"/>
    <x v="4"/>
    <x v="0"/>
    <x v="2"/>
    <x v="2"/>
    <x v="1"/>
    <n v="87716"/>
    <n v="8"/>
    <n v="140017"/>
    <n v="63849"/>
    <n v="306254"/>
    <n v="42900"/>
    <n v="553020"/>
    <n v="163190"/>
    <n v="75568"/>
    <n v="293358"/>
    <n v="4.3"/>
    <n v="9396"/>
    <x v="6"/>
    <x v="0"/>
    <n v="1"/>
    <n v="0"/>
    <n v="1"/>
    <n v="0"/>
    <n v="0"/>
    <n v="0"/>
    <n v="0"/>
    <n v="1"/>
  </r>
  <r>
    <s v="ESPT-0464"/>
    <d v="2024-01-18T00:00:00"/>
    <x v="13"/>
    <x v="6"/>
    <x v="2"/>
    <x v="0"/>
    <x v="2"/>
    <x v="3"/>
    <x v="0"/>
    <x v="3"/>
    <x v="2"/>
    <n v="123567"/>
    <n v="8.1"/>
    <n v="183175"/>
    <n v="34726"/>
    <n v="44771"/>
    <n v="31655"/>
    <n v="294327"/>
    <n v="167887"/>
    <n v="69424"/>
    <n v="246880"/>
    <n v="4.5999999999999996"/>
    <n v="392384"/>
    <x v="0"/>
    <x v="1"/>
    <n v="1"/>
    <n v="0"/>
    <n v="0"/>
    <n v="1"/>
    <n v="0"/>
    <n v="0"/>
    <n v="1"/>
    <n v="1"/>
  </r>
  <r>
    <s v="ESPT-0465"/>
    <d v="2025-02-14T00:00:00"/>
    <x v="0"/>
    <x v="4"/>
    <x v="0"/>
    <x v="4"/>
    <x v="3"/>
    <x v="4"/>
    <x v="1"/>
    <x v="3"/>
    <x v="2"/>
    <n v="83849"/>
    <n v="5"/>
    <n v="39335"/>
    <n v="18754"/>
    <n v="106834"/>
    <n v="22461"/>
    <n v="187384"/>
    <n v="131308"/>
    <n v="44009"/>
    <n v="236487"/>
    <n v="4.4000000000000004"/>
    <n v="394311"/>
    <x v="2"/>
    <x v="0"/>
    <n v="1"/>
    <n v="0"/>
    <n v="0"/>
    <n v="1"/>
    <n v="0"/>
    <n v="0"/>
    <n v="0"/>
    <n v="0"/>
  </r>
  <r>
    <s v="ESPT-0466"/>
    <d v="2025-03-04T00:00:00"/>
    <x v="0"/>
    <x v="6"/>
    <x v="2"/>
    <x v="2"/>
    <x v="6"/>
    <x v="1"/>
    <x v="0"/>
    <x v="1"/>
    <x v="0"/>
    <n v="118166"/>
    <n v="6"/>
    <n v="93982"/>
    <n v="73268"/>
    <n v="171440"/>
    <n v="91304"/>
    <n v="429994"/>
    <n v="44757"/>
    <n v="119940"/>
    <n v="177707"/>
    <n v="3.7"/>
    <n v="247158"/>
    <x v="9"/>
    <x v="0"/>
    <n v="1"/>
    <n v="1"/>
    <n v="0"/>
    <n v="0"/>
    <n v="0"/>
    <n v="0"/>
    <n v="1"/>
    <n v="1"/>
  </r>
  <r>
    <s v="ESPT-0467"/>
    <d v="2024-09-03T00:00:00"/>
    <x v="15"/>
    <x v="4"/>
    <x v="1"/>
    <x v="2"/>
    <x v="6"/>
    <x v="3"/>
    <x v="4"/>
    <x v="1"/>
    <x v="0"/>
    <n v="112308"/>
    <n v="3.9"/>
    <n v="97711"/>
    <n v="79856"/>
    <n v="353642"/>
    <n v="68287"/>
    <n v="599496"/>
    <n v="200774"/>
    <n v="124691"/>
    <n v="340298"/>
    <n v="4.2"/>
    <n v="285174"/>
    <x v="5"/>
    <x v="1"/>
    <n v="1"/>
    <n v="1"/>
    <n v="0"/>
    <n v="0"/>
    <n v="0"/>
    <n v="0"/>
    <n v="1"/>
    <n v="1"/>
  </r>
  <r>
    <s v="ESPT-0468"/>
    <d v="2025-12-23T00:00:00"/>
    <x v="16"/>
    <x v="4"/>
    <x v="3"/>
    <x v="1"/>
    <x v="2"/>
    <x v="0"/>
    <x v="1"/>
    <x v="4"/>
    <x v="0"/>
    <n v="100808"/>
    <n v="5.9"/>
    <n v="130282"/>
    <n v="39457"/>
    <n v="292466"/>
    <n v="56082"/>
    <n v="518287"/>
    <n v="95283"/>
    <n v="259721"/>
    <n v="381576"/>
    <n v="4"/>
    <n v="313339"/>
    <x v="8"/>
    <x v="0"/>
    <n v="1"/>
    <n v="1"/>
    <n v="0"/>
    <n v="0"/>
    <n v="0"/>
    <n v="0"/>
    <n v="1"/>
    <n v="1"/>
  </r>
  <r>
    <s v="ESPT-0469"/>
    <d v="2025-03-16T00:00:00"/>
    <x v="9"/>
    <x v="0"/>
    <x v="2"/>
    <x v="1"/>
    <x v="6"/>
    <x v="0"/>
    <x v="2"/>
    <x v="1"/>
    <x v="0"/>
    <n v="96707"/>
    <n v="7"/>
    <n v="48996"/>
    <n v="26954"/>
    <n v="145558"/>
    <n v="80559"/>
    <n v="302067"/>
    <n v="96533"/>
    <n v="188964"/>
    <n v="314883"/>
    <n v="4.3"/>
    <n v="415778"/>
    <x v="9"/>
    <x v="0"/>
    <n v="1"/>
    <n v="1"/>
    <n v="0"/>
    <n v="0"/>
    <n v="0"/>
    <n v="0"/>
    <n v="0"/>
    <n v="0"/>
  </r>
  <r>
    <s v="ESPT-0470"/>
    <d v="2025-08-03T00:00:00"/>
    <x v="11"/>
    <x v="1"/>
    <x v="3"/>
    <x v="0"/>
    <x v="4"/>
    <x v="4"/>
    <x v="2"/>
    <x v="3"/>
    <x v="2"/>
    <n v="28300"/>
    <n v="6.8"/>
    <n v="40080"/>
    <n v="14273"/>
    <n v="142952"/>
    <n v="5502"/>
    <n v="202807"/>
    <n v="145460"/>
    <n v="109687"/>
    <n v="316236"/>
    <n v="3.6"/>
    <n v="339996"/>
    <x v="3"/>
    <x v="0"/>
    <n v="1"/>
    <n v="0"/>
    <n v="0"/>
    <n v="1"/>
    <n v="0"/>
    <n v="0"/>
    <n v="0"/>
    <n v="0"/>
  </r>
  <r>
    <s v="ESPT-0471"/>
    <d v="2025-01-17T00:00:00"/>
    <x v="10"/>
    <x v="3"/>
    <x v="2"/>
    <x v="4"/>
    <x v="3"/>
    <x v="4"/>
    <x v="1"/>
    <x v="1"/>
    <x v="0"/>
    <n v="33843"/>
    <n v="8.8000000000000007"/>
    <n v="52719"/>
    <n v="72781"/>
    <n v="241620"/>
    <n v="28060"/>
    <n v="395180"/>
    <n v="117430"/>
    <n v="251245"/>
    <n v="381122"/>
    <n v="4.3"/>
    <n v="182448"/>
    <x v="0"/>
    <x v="0"/>
    <n v="1"/>
    <n v="1"/>
    <n v="0"/>
    <n v="0"/>
    <n v="0"/>
    <n v="0"/>
    <n v="0"/>
    <n v="1"/>
  </r>
  <r>
    <s v="ESPT-0472"/>
    <d v="2024-07-04T00:00:00"/>
    <x v="5"/>
    <x v="0"/>
    <x v="3"/>
    <x v="1"/>
    <x v="4"/>
    <x v="2"/>
    <x v="3"/>
    <x v="5"/>
    <x v="0"/>
    <n v="106824"/>
    <n v="4.7"/>
    <n v="129467"/>
    <n v="81747"/>
    <n v="42800"/>
    <n v="53754"/>
    <n v="307768"/>
    <n v="136292"/>
    <n v="212544"/>
    <n v="380932"/>
    <n v="3.6"/>
    <n v="60621"/>
    <x v="6"/>
    <x v="1"/>
    <n v="1"/>
    <n v="1"/>
    <n v="0"/>
    <n v="0"/>
    <n v="0"/>
    <n v="0"/>
    <n v="1"/>
    <n v="0"/>
  </r>
  <r>
    <s v="ESPT-0473"/>
    <d v="2024-09-24T00:00:00"/>
    <x v="17"/>
    <x v="2"/>
    <x v="2"/>
    <x v="3"/>
    <x v="3"/>
    <x v="3"/>
    <x v="3"/>
    <x v="3"/>
    <x v="0"/>
    <n v="53443"/>
    <n v="8.5"/>
    <n v="97454"/>
    <n v="15022"/>
    <n v="177826"/>
    <n v="16982"/>
    <n v="307284"/>
    <n v="82208"/>
    <n v="77931"/>
    <n v="196087"/>
    <n v="4.3"/>
    <n v="165869"/>
    <x v="5"/>
    <x v="1"/>
    <n v="1"/>
    <n v="1"/>
    <n v="0"/>
    <n v="0"/>
    <n v="0"/>
    <n v="0"/>
    <n v="0"/>
    <n v="1"/>
  </r>
  <r>
    <s v="ESPT-0474"/>
    <d v="2025-04-16T00:00:00"/>
    <x v="17"/>
    <x v="7"/>
    <x v="0"/>
    <x v="0"/>
    <x v="7"/>
    <x v="1"/>
    <x v="4"/>
    <x v="4"/>
    <x v="3"/>
    <n v="83194"/>
    <n v="6.7"/>
    <n v="107983"/>
    <n v="3960"/>
    <n v="108606"/>
    <n v="61857"/>
    <n v="282406"/>
    <n v="10090"/>
    <n v="281697"/>
    <n v="303726"/>
    <n v="3.6"/>
    <n v="240295"/>
    <x v="7"/>
    <x v="0"/>
    <n v="1"/>
    <n v="0"/>
    <n v="0"/>
    <n v="0"/>
    <n v="1"/>
    <n v="0"/>
    <n v="0"/>
    <n v="0"/>
  </r>
  <r>
    <s v="ESPT-0475"/>
    <d v="2024-08-03T00:00:00"/>
    <x v="3"/>
    <x v="3"/>
    <x v="3"/>
    <x v="0"/>
    <x v="6"/>
    <x v="2"/>
    <x v="3"/>
    <x v="0"/>
    <x v="0"/>
    <n v="92112"/>
    <n v="9"/>
    <n v="53042"/>
    <n v="55230"/>
    <n v="192276"/>
    <n v="61371"/>
    <n v="361919"/>
    <n v="213724"/>
    <n v="306818"/>
    <n v="563885"/>
    <n v="3.9"/>
    <n v="191462"/>
    <x v="3"/>
    <x v="1"/>
    <n v="1"/>
    <n v="1"/>
    <n v="0"/>
    <n v="0"/>
    <n v="0"/>
    <n v="0"/>
    <n v="0"/>
    <n v="0"/>
  </r>
  <r>
    <s v="ESPT-0476"/>
    <d v="2025-04-08T00:00:00"/>
    <x v="13"/>
    <x v="4"/>
    <x v="3"/>
    <x v="0"/>
    <x v="6"/>
    <x v="3"/>
    <x v="4"/>
    <x v="5"/>
    <x v="1"/>
    <n v="123417"/>
    <n v="2.1"/>
    <n v="35612"/>
    <n v="12449"/>
    <n v="192372"/>
    <n v="89037"/>
    <n v="329470"/>
    <n v="103802"/>
    <n v="133340"/>
    <n v="259557"/>
    <n v="4.5"/>
    <n v="255968"/>
    <x v="7"/>
    <x v="0"/>
    <n v="1"/>
    <n v="0"/>
    <n v="1"/>
    <n v="0"/>
    <n v="0"/>
    <n v="0"/>
    <n v="1"/>
    <n v="1"/>
  </r>
  <r>
    <s v="ESPT-0477"/>
    <d v="2025-10-05T00:00:00"/>
    <x v="3"/>
    <x v="6"/>
    <x v="1"/>
    <x v="5"/>
    <x v="5"/>
    <x v="3"/>
    <x v="0"/>
    <x v="5"/>
    <x v="0"/>
    <n v="41878"/>
    <n v="9.1999999999999993"/>
    <n v="145640"/>
    <n v="6424"/>
    <n v="270432"/>
    <n v="21029"/>
    <n v="443525"/>
    <n v="210352"/>
    <n v="94174"/>
    <n v="334328"/>
    <n v="4.9000000000000004"/>
    <n v="201747"/>
    <x v="10"/>
    <x v="0"/>
    <n v="1"/>
    <n v="1"/>
    <n v="0"/>
    <n v="0"/>
    <n v="0"/>
    <n v="0"/>
    <n v="0"/>
    <n v="1"/>
  </r>
  <r>
    <s v="ESPT-0478"/>
    <d v="2024-10-29T00:00:00"/>
    <x v="16"/>
    <x v="6"/>
    <x v="1"/>
    <x v="2"/>
    <x v="4"/>
    <x v="0"/>
    <x v="0"/>
    <x v="1"/>
    <x v="0"/>
    <n v="89465"/>
    <n v="2.2000000000000002"/>
    <n v="144356"/>
    <n v="60670"/>
    <n v="87787"/>
    <n v="30438"/>
    <n v="323251"/>
    <n v="204772"/>
    <n v="293061"/>
    <n v="510665"/>
    <n v="3.6"/>
    <n v="153476"/>
    <x v="10"/>
    <x v="1"/>
    <n v="1"/>
    <n v="1"/>
    <n v="0"/>
    <n v="0"/>
    <n v="0"/>
    <n v="0"/>
    <n v="0"/>
    <n v="0"/>
  </r>
  <r>
    <s v="ESPT-0479"/>
    <d v="2024-01-26T00:00:00"/>
    <x v="0"/>
    <x v="1"/>
    <x v="1"/>
    <x v="0"/>
    <x v="6"/>
    <x v="2"/>
    <x v="4"/>
    <x v="1"/>
    <x v="2"/>
    <n v="43179"/>
    <n v="2.9"/>
    <n v="177568"/>
    <n v="10064"/>
    <n v="208610"/>
    <n v="31971"/>
    <n v="428213"/>
    <n v="62008"/>
    <n v="194976"/>
    <n v="283300"/>
    <n v="4.0999999999999996"/>
    <n v="109005"/>
    <x v="0"/>
    <x v="1"/>
    <n v="1"/>
    <n v="0"/>
    <n v="0"/>
    <n v="1"/>
    <n v="0"/>
    <n v="0"/>
    <n v="0"/>
    <n v="1"/>
  </r>
  <r>
    <s v="ESPT-0480"/>
    <d v="2025-04-20T00:00:00"/>
    <x v="6"/>
    <x v="4"/>
    <x v="3"/>
    <x v="0"/>
    <x v="1"/>
    <x v="0"/>
    <x v="2"/>
    <x v="1"/>
    <x v="0"/>
    <n v="99445"/>
    <n v="6.6"/>
    <n v="15510"/>
    <n v="32167"/>
    <n v="206973"/>
    <n v="32080"/>
    <n v="286730"/>
    <n v="108271"/>
    <n v="75527"/>
    <n v="201726"/>
    <n v="3.5"/>
    <n v="70461"/>
    <x v="7"/>
    <x v="0"/>
    <n v="1"/>
    <n v="1"/>
    <n v="0"/>
    <n v="0"/>
    <n v="0"/>
    <n v="0"/>
    <n v="0"/>
    <n v="1"/>
  </r>
  <r>
    <s v="ESPT-0481"/>
    <d v="2024-10-27T00:00:00"/>
    <x v="14"/>
    <x v="7"/>
    <x v="2"/>
    <x v="0"/>
    <x v="1"/>
    <x v="1"/>
    <x v="3"/>
    <x v="5"/>
    <x v="0"/>
    <n v="18977"/>
    <n v="3.4"/>
    <n v="166860"/>
    <n v="42917"/>
    <n v="334991"/>
    <n v="13649"/>
    <n v="558417"/>
    <n v="203267"/>
    <n v="182528"/>
    <n v="438611"/>
    <n v="4.2"/>
    <n v="56999"/>
    <x v="10"/>
    <x v="1"/>
    <n v="1"/>
    <n v="1"/>
    <n v="0"/>
    <n v="0"/>
    <n v="0"/>
    <n v="0"/>
    <n v="0"/>
    <n v="1"/>
  </r>
  <r>
    <s v="ESPT-0482"/>
    <d v="2025-04-01T00:00:00"/>
    <x v="1"/>
    <x v="2"/>
    <x v="1"/>
    <x v="0"/>
    <x v="1"/>
    <x v="4"/>
    <x v="0"/>
    <x v="3"/>
    <x v="0"/>
    <n v="48854"/>
    <n v="3.7"/>
    <n v="12137"/>
    <n v="16641"/>
    <n v="169582"/>
    <n v="39094"/>
    <n v="237454"/>
    <n v="19858"/>
    <n v="130779"/>
    <n v="201070"/>
    <n v="5"/>
    <n v="365857"/>
    <x v="7"/>
    <x v="0"/>
    <n v="1"/>
    <n v="1"/>
    <n v="0"/>
    <n v="0"/>
    <n v="0"/>
    <n v="0"/>
    <n v="0"/>
    <n v="1"/>
  </r>
  <r>
    <s v="ESPT-0483"/>
    <d v="2024-02-29T00:00:00"/>
    <x v="11"/>
    <x v="6"/>
    <x v="2"/>
    <x v="2"/>
    <x v="2"/>
    <x v="0"/>
    <x v="4"/>
    <x v="2"/>
    <x v="2"/>
    <n v="94868"/>
    <n v="3.7"/>
    <n v="17263"/>
    <n v="64457"/>
    <n v="346742"/>
    <n v="36115"/>
    <n v="464577"/>
    <n v="12434"/>
    <n v="174434"/>
    <n v="214319"/>
    <n v="4.3"/>
    <n v="319482"/>
    <x v="2"/>
    <x v="1"/>
    <n v="1"/>
    <n v="0"/>
    <n v="0"/>
    <n v="1"/>
    <n v="0"/>
    <n v="0"/>
    <n v="0"/>
    <n v="1"/>
  </r>
  <r>
    <s v="ESPT-0484"/>
    <d v="2025-02-27T00:00:00"/>
    <x v="8"/>
    <x v="7"/>
    <x v="1"/>
    <x v="5"/>
    <x v="5"/>
    <x v="2"/>
    <x v="4"/>
    <x v="4"/>
    <x v="1"/>
    <n v="148337"/>
    <n v="3.5"/>
    <n v="119494"/>
    <n v="6130"/>
    <n v="168268"/>
    <n v="69382"/>
    <n v="363274"/>
    <n v="114497"/>
    <n v="280272"/>
    <n v="447368"/>
    <n v="5"/>
    <n v="304233"/>
    <x v="2"/>
    <x v="0"/>
    <n v="1"/>
    <n v="0"/>
    <n v="1"/>
    <n v="0"/>
    <n v="0"/>
    <n v="0"/>
    <n v="1"/>
    <n v="0"/>
  </r>
  <r>
    <s v="ESPT-0485"/>
    <d v="2024-01-06T00:00:00"/>
    <x v="16"/>
    <x v="6"/>
    <x v="0"/>
    <x v="3"/>
    <x v="0"/>
    <x v="2"/>
    <x v="2"/>
    <x v="5"/>
    <x v="0"/>
    <n v="22039"/>
    <n v="4.0999999999999996"/>
    <n v="89351"/>
    <n v="76458"/>
    <n v="330019"/>
    <n v="15516"/>
    <n v="511344"/>
    <n v="130834"/>
    <n v="132243"/>
    <n v="296009"/>
    <n v="4.5"/>
    <n v="176921"/>
    <x v="0"/>
    <x v="1"/>
    <n v="1"/>
    <n v="1"/>
    <n v="0"/>
    <n v="0"/>
    <n v="0"/>
    <n v="0"/>
    <n v="0"/>
    <n v="1"/>
  </r>
  <r>
    <s v="ESPT-0486"/>
    <d v="2025-04-07T00:00:00"/>
    <x v="16"/>
    <x v="5"/>
    <x v="0"/>
    <x v="0"/>
    <x v="0"/>
    <x v="0"/>
    <x v="1"/>
    <x v="5"/>
    <x v="2"/>
    <n v="34692"/>
    <n v="9.9"/>
    <n v="15052"/>
    <n v="11093"/>
    <n v="292403"/>
    <n v="7065"/>
    <n v="325613"/>
    <n v="141312"/>
    <n v="145416"/>
    <n v="346731"/>
    <n v="3.3"/>
    <n v="332322"/>
    <x v="7"/>
    <x v="0"/>
    <n v="1"/>
    <n v="0"/>
    <n v="0"/>
    <n v="1"/>
    <n v="0"/>
    <n v="0"/>
    <n v="0"/>
    <n v="0"/>
  </r>
  <r>
    <s v="ESPT-0487"/>
    <d v="2025-02-05T00:00:00"/>
    <x v="8"/>
    <x v="3"/>
    <x v="3"/>
    <x v="2"/>
    <x v="2"/>
    <x v="2"/>
    <x v="0"/>
    <x v="0"/>
    <x v="1"/>
    <n v="32585"/>
    <n v="5.2"/>
    <n v="155543"/>
    <n v="79309"/>
    <n v="329250"/>
    <n v="8269"/>
    <n v="572371"/>
    <n v="221996"/>
    <n v="168825"/>
    <n v="416619"/>
    <n v="3.5"/>
    <n v="394935"/>
    <x v="2"/>
    <x v="0"/>
    <n v="1"/>
    <n v="0"/>
    <n v="1"/>
    <n v="0"/>
    <n v="0"/>
    <n v="0"/>
    <n v="0"/>
    <n v="1"/>
  </r>
  <r>
    <s v="ESPT-0488"/>
    <d v="2024-08-01T00:00:00"/>
    <x v="14"/>
    <x v="5"/>
    <x v="2"/>
    <x v="2"/>
    <x v="3"/>
    <x v="2"/>
    <x v="1"/>
    <x v="4"/>
    <x v="0"/>
    <n v="98385"/>
    <n v="4"/>
    <n v="163909"/>
    <n v="42245"/>
    <n v="341113"/>
    <n v="53790"/>
    <n v="601057"/>
    <n v="223791"/>
    <n v="38752"/>
    <n v="319225"/>
    <n v="4.3"/>
    <n v="190070"/>
    <x v="3"/>
    <x v="1"/>
    <n v="1"/>
    <n v="1"/>
    <n v="0"/>
    <n v="0"/>
    <n v="0"/>
    <n v="0"/>
    <n v="0"/>
    <n v="1"/>
  </r>
  <r>
    <s v="ESPT-0489"/>
    <d v="2024-09-08T00:00:00"/>
    <x v="2"/>
    <x v="1"/>
    <x v="3"/>
    <x v="4"/>
    <x v="3"/>
    <x v="0"/>
    <x v="3"/>
    <x v="1"/>
    <x v="0"/>
    <n v="94953"/>
    <n v="4.7"/>
    <n v="142454"/>
    <n v="52768"/>
    <n v="78925"/>
    <n v="42300"/>
    <n v="316447"/>
    <n v="76767"/>
    <n v="62310"/>
    <n v="157585"/>
    <n v="4"/>
    <n v="311208"/>
    <x v="5"/>
    <x v="1"/>
    <n v="1"/>
    <n v="1"/>
    <n v="0"/>
    <n v="0"/>
    <n v="0"/>
    <n v="0"/>
    <n v="0"/>
    <n v="1"/>
  </r>
  <r>
    <s v="ESPT-0490"/>
    <d v="2024-04-06T00:00:00"/>
    <x v="6"/>
    <x v="5"/>
    <x v="0"/>
    <x v="0"/>
    <x v="7"/>
    <x v="0"/>
    <x v="2"/>
    <x v="4"/>
    <x v="0"/>
    <n v="110146"/>
    <n v="3.3"/>
    <n v="103682"/>
    <n v="16947"/>
    <n v="85349"/>
    <n v="29960"/>
    <n v="235938"/>
    <n v="70961"/>
    <n v="302044"/>
    <n v="425805"/>
    <n v="3.8"/>
    <n v="368556"/>
    <x v="7"/>
    <x v="1"/>
    <n v="1"/>
    <n v="1"/>
    <n v="0"/>
    <n v="0"/>
    <n v="0"/>
    <n v="0"/>
    <n v="1"/>
    <n v="0"/>
  </r>
  <r>
    <s v="ESPT-0491"/>
    <d v="2025-09-26T00:00:00"/>
    <x v="16"/>
    <x v="1"/>
    <x v="3"/>
    <x v="2"/>
    <x v="0"/>
    <x v="1"/>
    <x v="2"/>
    <x v="0"/>
    <x v="1"/>
    <n v="114945"/>
    <n v="7.7"/>
    <n v="3564"/>
    <n v="84569"/>
    <n v="270396"/>
    <n v="35595"/>
    <n v="394124"/>
    <n v="84025"/>
    <n v="155459"/>
    <n v="278087"/>
    <n v="4.0999999999999996"/>
    <n v="322373"/>
    <x v="5"/>
    <x v="0"/>
    <n v="1"/>
    <n v="0"/>
    <n v="1"/>
    <n v="0"/>
    <n v="0"/>
    <n v="0"/>
    <n v="1"/>
    <n v="1"/>
  </r>
  <r>
    <s v="ESPT-0492"/>
    <d v="2024-10-06T00:00:00"/>
    <x v="0"/>
    <x v="7"/>
    <x v="3"/>
    <x v="4"/>
    <x v="1"/>
    <x v="0"/>
    <x v="0"/>
    <x v="5"/>
    <x v="2"/>
    <n v="63414"/>
    <n v="3.1"/>
    <n v="42018"/>
    <n v="60746"/>
    <n v="244936"/>
    <n v="47277"/>
    <n v="394977"/>
    <n v="82740"/>
    <n v="247984"/>
    <n v="345208"/>
    <n v="3.4"/>
    <n v="375348"/>
    <x v="10"/>
    <x v="1"/>
    <n v="1"/>
    <n v="0"/>
    <n v="0"/>
    <n v="1"/>
    <n v="0"/>
    <n v="0"/>
    <n v="0"/>
    <n v="1"/>
  </r>
  <r>
    <s v="ESPT-0493"/>
    <d v="2024-01-18T00:00:00"/>
    <x v="14"/>
    <x v="1"/>
    <x v="1"/>
    <x v="0"/>
    <x v="4"/>
    <x v="2"/>
    <x v="2"/>
    <x v="4"/>
    <x v="3"/>
    <n v="4500"/>
    <n v="4.0999999999999996"/>
    <n v="13232"/>
    <n v="31204"/>
    <n v="274450"/>
    <n v="1415"/>
    <n v="320301"/>
    <n v="76814"/>
    <n v="214148"/>
    <n v="331311"/>
    <n v="3.7"/>
    <n v="43538"/>
    <x v="0"/>
    <x v="1"/>
    <n v="1"/>
    <n v="0"/>
    <n v="0"/>
    <n v="0"/>
    <n v="1"/>
    <n v="0"/>
    <n v="0"/>
    <n v="0"/>
  </r>
  <r>
    <s v="ESPT-0494"/>
    <d v="2024-10-11T00:00:00"/>
    <x v="14"/>
    <x v="0"/>
    <x v="0"/>
    <x v="5"/>
    <x v="4"/>
    <x v="3"/>
    <x v="1"/>
    <x v="5"/>
    <x v="2"/>
    <n v="159986"/>
    <n v="4.5"/>
    <n v="3101"/>
    <n v="21973"/>
    <n v="243509"/>
    <n v="35113"/>
    <n v="303696"/>
    <n v="153753"/>
    <n v="205390"/>
    <n v="369374"/>
    <n v="3.9"/>
    <n v="352983"/>
    <x v="10"/>
    <x v="1"/>
    <n v="1"/>
    <n v="0"/>
    <n v="0"/>
    <n v="1"/>
    <n v="0"/>
    <n v="0"/>
    <n v="1"/>
    <n v="0"/>
  </r>
  <r>
    <s v="ESPT-0495"/>
    <d v="2024-11-19T00:00:00"/>
    <x v="10"/>
    <x v="7"/>
    <x v="1"/>
    <x v="3"/>
    <x v="5"/>
    <x v="2"/>
    <x v="2"/>
    <x v="2"/>
    <x v="0"/>
    <n v="100160"/>
    <n v="4.8"/>
    <n v="13091"/>
    <n v="44097"/>
    <n v="110750"/>
    <n v="65041"/>
    <n v="232979"/>
    <n v="79474"/>
    <n v="77493"/>
    <n v="213548"/>
    <n v="4.5"/>
    <n v="205612"/>
    <x v="4"/>
    <x v="1"/>
    <n v="1"/>
    <n v="1"/>
    <n v="0"/>
    <n v="0"/>
    <n v="0"/>
    <n v="0"/>
    <n v="1"/>
    <n v="1"/>
  </r>
  <r>
    <s v="ESPT-0496"/>
    <d v="2025-02-01T00:00:00"/>
    <x v="5"/>
    <x v="5"/>
    <x v="2"/>
    <x v="4"/>
    <x v="7"/>
    <x v="3"/>
    <x v="1"/>
    <x v="0"/>
    <x v="3"/>
    <n v="54284"/>
    <n v="2.4"/>
    <n v="162800"/>
    <n v="47107"/>
    <n v="302913"/>
    <n v="28673"/>
    <n v="541493"/>
    <n v="87972"/>
    <n v="283484"/>
    <n v="413122"/>
    <n v="4.0999999999999996"/>
    <n v="353706"/>
    <x v="2"/>
    <x v="0"/>
    <n v="1"/>
    <n v="0"/>
    <n v="0"/>
    <n v="0"/>
    <n v="1"/>
    <n v="0"/>
    <n v="0"/>
    <n v="1"/>
  </r>
  <r>
    <s v="ESPT-0497"/>
    <d v="2025-10-24T00:00:00"/>
    <x v="1"/>
    <x v="1"/>
    <x v="2"/>
    <x v="2"/>
    <x v="4"/>
    <x v="0"/>
    <x v="3"/>
    <x v="3"/>
    <x v="1"/>
    <n v="85044"/>
    <n v="8.4"/>
    <n v="10492"/>
    <n v="26376"/>
    <n v="209760"/>
    <n v="57961"/>
    <n v="304589"/>
    <n v="38246"/>
    <n v="207837"/>
    <n v="296957"/>
    <n v="4"/>
    <n v="315244"/>
    <x v="10"/>
    <x v="0"/>
    <n v="1"/>
    <n v="0"/>
    <n v="1"/>
    <n v="0"/>
    <n v="0"/>
    <n v="0"/>
    <n v="0"/>
    <n v="1"/>
  </r>
  <r>
    <s v="ESPT-0498"/>
    <d v="2025-06-24T00:00:00"/>
    <x v="7"/>
    <x v="7"/>
    <x v="0"/>
    <x v="5"/>
    <x v="0"/>
    <x v="3"/>
    <x v="0"/>
    <x v="2"/>
    <x v="2"/>
    <n v="28858"/>
    <n v="3"/>
    <n v="266"/>
    <n v="61515"/>
    <n v="290555"/>
    <n v="17797"/>
    <n v="370133"/>
    <n v="55090"/>
    <n v="217439"/>
    <n v="307319"/>
    <n v="4.3"/>
    <n v="117347"/>
    <x v="1"/>
    <x v="0"/>
    <n v="1"/>
    <n v="0"/>
    <n v="0"/>
    <n v="1"/>
    <n v="0"/>
    <n v="0"/>
    <n v="0"/>
    <n v="1"/>
  </r>
  <r>
    <s v="ESPT-0499"/>
    <d v="2025-06-11T00:00:00"/>
    <x v="8"/>
    <x v="2"/>
    <x v="2"/>
    <x v="4"/>
    <x v="5"/>
    <x v="1"/>
    <x v="4"/>
    <x v="3"/>
    <x v="0"/>
    <n v="103206"/>
    <n v="8.8000000000000007"/>
    <n v="106684"/>
    <n v="9271"/>
    <n v="210477"/>
    <n v="33620"/>
    <n v="360052"/>
    <n v="54831"/>
    <n v="278233"/>
    <n v="365243"/>
    <n v="4"/>
    <n v="17423"/>
    <x v="1"/>
    <x v="0"/>
    <n v="1"/>
    <n v="1"/>
    <n v="0"/>
    <n v="0"/>
    <n v="0"/>
    <n v="0"/>
    <n v="1"/>
    <n v="0"/>
  </r>
  <r>
    <s v="ESPT-0500"/>
    <d v="2025-06-02T00:00:00"/>
    <x v="1"/>
    <x v="3"/>
    <x v="3"/>
    <x v="1"/>
    <x v="6"/>
    <x v="4"/>
    <x v="1"/>
    <x v="1"/>
    <x v="2"/>
    <n v="111968"/>
    <n v="8.8000000000000007"/>
    <n v="64214"/>
    <n v="71757"/>
    <n v="327227"/>
    <n v="69803"/>
    <n v="533001"/>
    <n v="46079"/>
    <n v="36038"/>
    <n v="99251"/>
    <n v="4.3"/>
    <n v="84385"/>
    <x v="1"/>
    <x v="0"/>
    <n v="1"/>
    <n v="0"/>
    <n v="0"/>
    <n v="1"/>
    <n v="0"/>
    <n v="0"/>
    <n v="1"/>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0AE58E4-8732-4C74-B920-91DD6A557104}" name="Pvt22"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HE3:HG10" firstHeaderRow="0" firstDataRow="1" firstDataCol="1"/>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axis="axisRow" compact="0" outline="0" showAll="0" sortType="descending">
      <items count="7">
        <item x="0"/>
        <item x="5"/>
        <item x="4"/>
        <item x="2"/>
        <item x="3"/>
        <item x="1"/>
        <item t="default"/>
      </items>
      <autoSortScope>
        <pivotArea dataOnly="0" outline="0" fieldPosition="0">
          <references count="1">
            <reference field="4294967294" count="1" selected="0">
              <x v="0"/>
            </reference>
          </references>
        </pivotArea>
      </autoSortScope>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dataField="1" compact="0" numFmtId="3" outline="0" showAll="0"/>
    <pivotField compact="0" numFmtId="3" outline="0" showAll="0"/>
    <pivotField compact="0" numFmtId="3" outline="0" showAll="0"/>
    <pivotField dataField="1"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5"/>
  </rowFields>
  <rowItems count="7">
    <i>
      <x/>
    </i>
    <i>
      <x v="4"/>
    </i>
    <i>
      <x v="3"/>
    </i>
    <i>
      <x v="1"/>
    </i>
    <i>
      <x v="2"/>
    </i>
    <i>
      <x v="5"/>
    </i>
    <i t="grand">
      <x/>
    </i>
  </rowItems>
  <colFields count="1">
    <field x="-2"/>
  </colFields>
  <colItems count="2">
    <i>
      <x/>
    </i>
    <i i="1">
      <x v="1"/>
    </i>
  </colItems>
  <dataFields count="2">
    <dataField name="Total Revenue" fld="17" baseField="0" baseItem="0" numFmtId="165"/>
    <dataField name="Total Cost" fld="20" baseField="0" baseItem="0" numFmtId="165"/>
  </dataFields>
  <chartFormats count="2">
    <chartFormat chart="1" format="4" series="1">
      <pivotArea type="data" outline="0" fieldPosition="0">
        <references count="1">
          <reference field="4294967294" count="1" selected="0">
            <x v="0"/>
          </reference>
        </references>
      </pivotArea>
    </chartFormat>
    <chartFormat chart="1" format="5" series="1">
      <pivotArea type="data" outline="0" fieldPosition="0">
        <references count="1">
          <reference field="4294967294" count="1" selected="0">
            <x v="1"/>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2BD03088-F27F-49D8-AAC0-DDB3F9DB99B7}" name="Pvt16"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EW3:EX10" firstHeaderRow="1" firstDataRow="1" firstDataCol="1"/>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axis="axisRow" compact="0" outline="0" showAll="0" sortType="descending">
      <items count="7">
        <item x="0"/>
        <item x="5"/>
        <item x="4"/>
        <item x="2"/>
        <item x="3"/>
        <item x="1"/>
        <item t="default"/>
      </items>
      <autoSortScope>
        <pivotArea dataOnly="0" outline="0" fieldPosition="0">
          <references count="1">
            <reference field="4294967294" count="1" selected="0">
              <x v="0"/>
            </reference>
          </references>
        </pivotArea>
      </autoSortScope>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dataField="1"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5"/>
  </rowFields>
  <rowItems count="7">
    <i>
      <x/>
    </i>
    <i>
      <x v="1"/>
    </i>
    <i>
      <x v="4"/>
    </i>
    <i>
      <x v="3"/>
    </i>
    <i>
      <x v="2"/>
    </i>
    <i>
      <x v="5"/>
    </i>
    <i t="grand">
      <x/>
    </i>
  </rowItems>
  <colItems count="1">
    <i/>
  </colItems>
  <dataFields count="1">
    <dataField name="Total Viewership" fld="11" baseField="0" baseItem="0" numFmtId="166"/>
  </dataFields>
  <chartFormats count="1">
    <chartFormat chart="1" format="8" series="1">
      <pivotArea type="data" outline="0" fieldPosition="0">
        <references count="1">
          <reference field="4294967294" count="1" selected="0">
            <x v="0"/>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F49AA1F2-6BDA-4182-AFBE-3F416CFBEA86}" name="Pvt9"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CE3:CG9" firstHeaderRow="0" firstDataRow="1" firstDataCol="1"/>
  <pivotFields count="39">
    <pivotField compact="0" outline="0" showAll="0"/>
    <pivotField compact="0" numFmtId="15" outline="0" showAll="0"/>
    <pivotField axis="axisRow" compact="0" outline="0" showAll="0" measureFilter="1" sortType="descending">
      <items count="19">
        <item x="11"/>
        <item x="17"/>
        <item x="10"/>
        <item x="8"/>
        <item x="3"/>
        <item x="6"/>
        <item x="5"/>
        <item x="2"/>
        <item x="15"/>
        <item x="1"/>
        <item x="4"/>
        <item x="13"/>
        <item x="14"/>
        <item x="16"/>
        <item x="0"/>
        <item x="9"/>
        <item x="7"/>
        <item x="12"/>
        <item t="default"/>
      </items>
      <autoSortScope>
        <pivotArea dataOnly="0" outline="0" fieldPosition="0">
          <references count="1">
            <reference field="4294967294" count="1" selected="0">
              <x v="0"/>
            </reference>
          </references>
        </pivotArea>
      </autoSortScope>
    </pivotField>
    <pivotField compact="0" outline="0" showAll="0"/>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dataField="1" compact="0" numFmtId="3" outline="0" showAll="0"/>
    <pivotField compact="0" numFmtId="3" outline="0" showAll="0"/>
    <pivotField compact="0" numFmtId="3" outline="0" showAll="0"/>
    <pivotField dataField="1"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2"/>
  </rowFields>
  <rowItems count="6">
    <i>
      <x v="8"/>
    </i>
    <i>
      <x v="3"/>
    </i>
    <i>
      <x v="6"/>
    </i>
    <i>
      <x v="9"/>
    </i>
    <i>
      <x v="15"/>
    </i>
    <i t="grand">
      <x/>
    </i>
  </rowItems>
  <colFields count="1">
    <field x="-2"/>
  </colFields>
  <colItems count="2">
    <i>
      <x/>
    </i>
    <i i="1">
      <x v="1"/>
    </i>
  </colItems>
  <dataFields count="2">
    <dataField name="Total Revenue" fld="17" baseField="0" baseItem="0" numFmtId="165"/>
    <dataField name="Total Cost" fld="20" baseField="0" baseItem="0" numFmtId="165"/>
  </dataFields>
  <chartFormats count="2">
    <chartFormat chart="1" format="4" series="1">
      <pivotArea type="data" outline="0" fieldPosition="0">
        <references count="1">
          <reference field="4294967294" count="1" selected="0">
            <x v="0"/>
          </reference>
        </references>
      </pivotArea>
    </chartFormat>
    <chartFormat chart="1" format="5" series="1">
      <pivotArea type="data" outline="0" fieldPosition="0">
        <references count="1">
          <reference field="4294967294" count="1" selected="0">
            <x v="1"/>
          </reference>
        </references>
      </pivotArea>
    </chartFormat>
  </chartFormats>
  <pivotTableStyleInfo name="PivotStyleMedium7" showRowHeaders="1" showColHeaders="1" showRowStripes="0" showColStripes="0" showLastColumn="1"/>
  <filters count="1">
    <filter fld="2" type="count" evalOrder="-1" id="1" iMeasureFld="0">
      <autoFilter ref="A1">
        <filterColumn colId="0">
          <top10 val="5" filterVal="5"/>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5CF05176-9C4C-4FF7-B254-5FD513C7199A}" name="Pvt5" cacheId="0" applyNumberFormats="0" applyBorderFormats="0" applyFontFormats="0" applyPatternFormats="0" applyAlignmentFormats="0" applyWidthHeightFormats="1" dataCaption="Values" updatedVersion="8" minRefreshableVersion="3" itemPrintTitles="1" createdVersion="8" indent="0" compact="0" compactData="0" multipleFieldFilters="0">
  <location ref="AQ3:AQ4" firstHeaderRow="1" firstDataRow="1" firstDataCol="0"/>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dataField="1"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Items count="1">
    <i/>
  </rowItems>
  <colItems count="1">
    <i/>
  </colItems>
  <dataFields count="1">
    <dataField name="Total Events" fld="25" baseField="0" baseItem="0" numFmtId="3"/>
  </dataField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2283961-EECB-4C5E-85C0-FF163A4E6ACA}" name="Pvt21"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GU3:GW9" firstHeaderRow="0" firstDataRow="1" firstDataCol="1"/>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axis="axisRow" compact="0" outline="0" showAll="0" sortType="descending">
      <items count="6">
        <item x="0"/>
        <item x="4"/>
        <item x="1"/>
        <item x="3"/>
        <item x="2"/>
        <item t="default"/>
      </items>
      <autoSortScope>
        <pivotArea dataOnly="0" outline="0" fieldPosition="0">
          <references count="1">
            <reference field="4294967294" count="1" selected="0">
              <x v="0"/>
            </reference>
          </references>
        </pivotArea>
      </autoSortScope>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dataField="1"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dataField="1" compact="0" outline="0" dragToRow="0" dragToCol="0" dragToPage="0" showAll="0" defaultSubtotal="0"/>
  </pivotFields>
  <rowFields count="1">
    <field x="8"/>
  </rowFields>
  <rowItems count="6">
    <i>
      <x v="1"/>
    </i>
    <i>
      <x/>
    </i>
    <i>
      <x v="2"/>
    </i>
    <i>
      <x v="3"/>
    </i>
    <i>
      <x v="4"/>
    </i>
    <i t="grand">
      <x/>
    </i>
  </rowItems>
  <colFields count="1">
    <field x="-2"/>
  </colFields>
  <colItems count="2">
    <i>
      <x/>
    </i>
    <i i="1">
      <x v="1"/>
    </i>
  </colItems>
  <dataFields count="2">
    <dataField name="Profit Margin %" fld="34" baseField="0" baseItem="0" numFmtId="168"/>
    <dataField name=" Transparent_Area" fld="38" baseField="0" baseItem="0" numFmtId="9"/>
  </dataFields>
  <chartFormats count="12">
    <chartFormat chart="1" format="12" series="1">
      <pivotArea type="data" outline="0" fieldPosition="0">
        <references count="1">
          <reference field="4294967294" count="1" selected="0">
            <x v="0"/>
          </reference>
        </references>
      </pivotArea>
    </chartFormat>
    <chartFormat chart="1" format="13">
      <pivotArea type="data" outline="0" fieldPosition="0">
        <references count="2">
          <reference field="4294967294" count="1" selected="0">
            <x v="0"/>
          </reference>
          <reference field="8" count="1" selected="0">
            <x v="1"/>
          </reference>
        </references>
      </pivotArea>
    </chartFormat>
    <chartFormat chart="1" format="14">
      <pivotArea type="data" outline="0" fieldPosition="0">
        <references count="2">
          <reference field="4294967294" count="1" selected="0">
            <x v="0"/>
          </reference>
          <reference field="8" count="1" selected="0">
            <x v="0"/>
          </reference>
        </references>
      </pivotArea>
    </chartFormat>
    <chartFormat chart="1" format="15">
      <pivotArea type="data" outline="0" fieldPosition="0">
        <references count="2">
          <reference field="4294967294" count="1" selected="0">
            <x v="0"/>
          </reference>
          <reference field="8" count="1" selected="0">
            <x v="2"/>
          </reference>
        </references>
      </pivotArea>
    </chartFormat>
    <chartFormat chart="1" format="16">
      <pivotArea type="data" outline="0" fieldPosition="0">
        <references count="2">
          <reference field="4294967294" count="1" selected="0">
            <x v="0"/>
          </reference>
          <reference field="8" count="1" selected="0">
            <x v="3"/>
          </reference>
        </references>
      </pivotArea>
    </chartFormat>
    <chartFormat chart="1" format="17">
      <pivotArea type="data" outline="0" fieldPosition="0">
        <references count="2">
          <reference field="4294967294" count="1" selected="0">
            <x v="0"/>
          </reference>
          <reference field="8" count="1" selected="0">
            <x v="4"/>
          </reference>
        </references>
      </pivotArea>
    </chartFormat>
    <chartFormat chart="1" format="18" series="1">
      <pivotArea type="data" outline="0" fieldPosition="0">
        <references count="1">
          <reference field="4294967294" count="1" selected="0">
            <x v="1"/>
          </reference>
        </references>
      </pivotArea>
    </chartFormat>
    <chartFormat chart="1" format="19">
      <pivotArea type="data" outline="0" fieldPosition="0">
        <references count="2">
          <reference field="4294967294" count="1" selected="0">
            <x v="1"/>
          </reference>
          <reference field="8" count="1" selected="0">
            <x v="1"/>
          </reference>
        </references>
      </pivotArea>
    </chartFormat>
    <chartFormat chart="1" format="20">
      <pivotArea type="data" outline="0" fieldPosition="0">
        <references count="2">
          <reference field="4294967294" count="1" selected="0">
            <x v="1"/>
          </reference>
          <reference field="8" count="1" selected="0">
            <x v="0"/>
          </reference>
        </references>
      </pivotArea>
    </chartFormat>
    <chartFormat chart="1" format="21">
      <pivotArea type="data" outline="0" fieldPosition="0">
        <references count="2">
          <reference field="4294967294" count="1" selected="0">
            <x v="1"/>
          </reference>
          <reference field="8" count="1" selected="0">
            <x v="2"/>
          </reference>
        </references>
      </pivotArea>
    </chartFormat>
    <chartFormat chart="1" format="22">
      <pivotArea type="data" outline="0" fieldPosition="0">
        <references count="2">
          <reference field="4294967294" count="1" selected="0">
            <x v="1"/>
          </reference>
          <reference field="8" count="1" selected="0">
            <x v="3"/>
          </reference>
        </references>
      </pivotArea>
    </chartFormat>
    <chartFormat chart="1" format="23">
      <pivotArea type="data" outline="0" fieldPosition="0">
        <references count="2">
          <reference field="4294967294" count="1" selected="0">
            <x v="1"/>
          </reference>
          <reference field="8" count="1" selected="0">
            <x v="4"/>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C119489F-2E00-48A8-BE22-031649B2204F}" name="Pvt2" cacheId="0" applyNumberFormats="0" applyBorderFormats="0" applyFontFormats="0" applyPatternFormats="0" applyAlignmentFormats="0" applyWidthHeightFormats="1" dataCaption="Values" updatedVersion="8" minRefreshableVersion="3" itemPrintTitles="1" createdVersion="8" indent="0" compact="0" compactData="0" multipleFieldFilters="0">
  <location ref="M3:M4" firstHeaderRow="1" firstDataRow="1" firstDataCol="0"/>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dataField="1"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Items count="1">
    <i/>
  </rowItems>
  <colItems count="1">
    <i/>
  </colItems>
  <dataFields count="1">
    <dataField name="Net Profit" fld="33" baseField="0" baseItem="0" numFmtId="165"/>
  </dataField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BB1DDE14-0B5A-45FD-AD7B-2EEC1161BA9E}" name="Pvt20"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GK3:GM9" firstHeaderRow="0" firstDataRow="1" firstDataCol="1"/>
  <pivotFields count="39">
    <pivotField compact="0" outline="0" showAll="0"/>
    <pivotField compact="0" numFmtId="15" outline="0" showAll="0"/>
    <pivotField axis="axisRow" compact="0" outline="0" showAll="0" measureFilter="1" sortType="descending">
      <items count="19">
        <item x="11"/>
        <item x="17"/>
        <item x="10"/>
        <item x="8"/>
        <item x="3"/>
        <item x="6"/>
        <item x="5"/>
        <item x="2"/>
        <item x="15"/>
        <item x="1"/>
        <item x="4"/>
        <item x="13"/>
        <item x="14"/>
        <item x="16"/>
        <item x="0"/>
        <item x="9"/>
        <item x="7"/>
        <item x="12"/>
        <item t="default"/>
      </items>
      <autoSortScope>
        <pivotArea dataOnly="0" outline="0" fieldPosition="0">
          <references count="1">
            <reference field="4294967294" count="1" selected="0">
              <x v="0"/>
            </reference>
          </references>
        </pivotArea>
      </autoSortScope>
    </pivotField>
    <pivotField compact="0" outline="0" showAll="0"/>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dataField="1" compact="0" outline="0" dragToRow="0" dragToCol="0" dragToPage="0" showAll="0" defaultSubtotal="0"/>
    <pivotField compact="0" outline="0" dragToRow="0" dragToCol="0" dragToPage="0" showAll="0" defaultSubtotal="0"/>
    <pivotField dataField="1" compact="0" outline="0" dragToRow="0" dragToCol="0" dragToPage="0" showAll="0" defaultSubtotal="0"/>
    <pivotField compact="0" outline="0" dragToRow="0" dragToCol="0" dragToPage="0" showAll="0" defaultSubtotal="0"/>
  </pivotFields>
  <rowFields count="1">
    <field x="2"/>
  </rowFields>
  <rowItems count="6">
    <i>
      <x v="5"/>
    </i>
    <i>
      <x v="12"/>
    </i>
    <i>
      <x v="17"/>
    </i>
    <i>
      <x/>
    </i>
    <i>
      <x v="6"/>
    </i>
    <i t="grand">
      <x/>
    </i>
  </rowItems>
  <colFields count="1">
    <field x="-2"/>
  </colFields>
  <colItems count="2">
    <i>
      <x/>
    </i>
    <i i="1">
      <x v="1"/>
    </i>
  </colItems>
  <dataFields count="2">
    <dataField name="Completion %" fld="35" baseField="0" baseItem="0" numFmtId="168"/>
    <dataField name=" Max_Value" fld="37" baseField="0" baseItem="0" numFmtId="9"/>
  </dataFields>
  <chartFormats count="6">
    <chartFormat chart="1" format="18" series="1">
      <pivotArea type="data" outline="0" fieldPosition="0">
        <references count="1">
          <reference field="4294967294" count="1" selected="0">
            <x v="0"/>
          </reference>
        </references>
      </pivotArea>
    </chartFormat>
    <chartFormat chart="1" format="19">
      <pivotArea type="data" outline="0" fieldPosition="0">
        <references count="2">
          <reference field="4294967294" count="1" selected="0">
            <x v="0"/>
          </reference>
          <reference field="2" count="1" selected="0">
            <x v="5"/>
          </reference>
        </references>
      </pivotArea>
    </chartFormat>
    <chartFormat chart="1" format="20">
      <pivotArea type="data" outline="0" fieldPosition="0">
        <references count="2">
          <reference field="4294967294" count="1" selected="0">
            <x v="0"/>
          </reference>
          <reference field="2" count="1" selected="0">
            <x v="12"/>
          </reference>
        </references>
      </pivotArea>
    </chartFormat>
    <chartFormat chart="1" format="21">
      <pivotArea type="data" outline="0" fieldPosition="0">
        <references count="2">
          <reference field="4294967294" count="1" selected="0">
            <x v="0"/>
          </reference>
          <reference field="2" count="1" selected="0">
            <x v="17"/>
          </reference>
        </references>
      </pivotArea>
    </chartFormat>
    <chartFormat chart="1" format="22">
      <pivotArea type="data" outline="0" fieldPosition="0">
        <references count="2">
          <reference field="4294967294" count="1" selected="0">
            <x v="0"/>
          </reference>
          <reference field="2" count="1" selected="0">
            <x v="0"/>
          </reference>
        </references>
      </pivotArea>
    </chartFormat>
    <chartFormat chart="1" format="23" series="1">
      <pivotArea type="data" outline="0" fieldPosition="0">
        <references count="1">
          <reference field="4294967294" count="1" selected="0">
            <x v="1"/>
          </reference>
        </references>
      </pivotArea>
    </chartFormat>
  </chartFormats>
  <pivotTableStyleInfo name="PivotStyleMedium7" showRowHeaders="1" showColHeaders="1" showRowStripes="0" showColStripes="0" showLastColumn="1"/>
  <filters count="1">
    <filter fld="2" type="count" evalOrder="-1" id="1" iMeasureFld="0">
      <autoFilter ref="A1">
        <filterColumn colId="0">
          <top10 val="5" filterVal="5"/>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194162B6-84FF-4A28-ACFB-78A2CB60EE72}" name="Pvt23"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HO3:HP12" firstHeaderRow="1" firstDataRow="1" firstDataCol="1"/>
  <pivotFields count="39">
    <pivotField compact="0" outline="0" showAll="0"/>
    <pivotField compact="0" numFmtId="15" outline="0" showAll="0"/>
    <pivotField compact="0" outline="0" showAll="0"/>
    <pivotField axis="axisRow" compact="0" outline="0" showAll="0" sortType="descending">
      <items count="9">
        <item x="3"/>
        <item x="0"/>
        <item x="2"/>
        <item x="7"/>
        <item x="4"/>
        <item x="6"/>
        <item x="1"/>
        <item x="5"/>
        <item t="default"/>
      </items>
      <autoSortScope>
        <pivotArea dataOnly="0" outline="0" fieldPosition="0">
          <references count="1">
            <reference field="4294967294" count="1" selected="0">
              <x v="0"/>
            </reference>
          </references>
        </pivotArea>
      </autoSortScope>
    </pivotField>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dataField="1"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3"/>
  </rowFields>
  <rowItems count="9">
    <i>
      <x v="7"/>
    </i>
    <i>
      <x v="6"/>
    </i>
    <i>
      <x/>
    </i>
    <i>
      <x v="5"/>
    </i>
    <i>
      <x v="3"/>
    </i>
    <i>
      <x v="4"/>
    </i>
    <i>
      <x v="2"/>
    </i>
    <i>
      <x v="1"/>
    </i>
    <i t="grand">
      <x/>
    </i>
  </rowItems>
  <colItems count="1">
    <i/>
  </colItems>
  <dataFields count="1">
    <dataField name="Net Profit" fld="33" baseField="0" baseItem="0" numFmtId="165"/>
  </dataFields>
  <chartFormats count="9">
    <chartFormat chart="1" format="23" series="1">
      <pivotArea type="data" outline="0" fieldPosition="0">
        <references count="1">
          <reference field="4294967294" count="1" selected="0">
            <x v="0"/>
          </reference>
        </references>
      </pivotArea>
    </chartFormat>
    <chartFormat chart="1" format="24">
      <pivotArea type="data" outline="0" fieldPosition="0">
        <references count="2">
          <reference field="4294967294" count="1" selected="0">
            <x v="0"/>
          </reference>
          <reference field="3" count="1" selected="0">
            <x v="7"/>
          </reference>
        </references>
      </pivotArea>
    </chartFormat>
    <chartFormat chart="1" format="25">
      <pivotArea type="data" outline="0" fieldPosition="0">
        <references count="2">
          <reference field="4294967294" count="1" selected="0">
            <x v="0"/>
          </reference>
          <reference field="3" count="1" selected="0">
            <x v="6"/>
          </reference>
        </references>
      </pivotArea>
    </chartFormat>
    <chartFormat chart="1" format="26">
      <pivotArea type="data" outline="0" fieldPosition="0">
        <references count="2">
          <reference field="4294967294" count="1" selected="0">
            <x v="0"/>
          </reference>
          <reference field="3" count="1" selected="0">
            <x v="0"/>
          </reference>
        </references>
      </pivotArea>
    </chartFormat>
    <chartFormat chart="1" format="27">
      <pivotArea type="data" outline="0" fieldPosition="0">
        <references count="2">
          <reference field="4294967294" count="1" selected="0">
            <x v="0"/>
          </reference>
          <reference field="3" count="1" selected="0">
            <x v="5"/>
          </reference>
        </references>
      </pivotArea>
    </chartFormat>
    <chartFormat chart="1" format="28">
      <pivotArea type="data" outline="0" fieldPosition="0">
        <references count="2">
          <reference field="4294967294" count="1" selected="0">
            <x v="0"/>
          </reference>
          <reference field="3" count="1" selected="0">
            <x v="3"/>
          </reference>
        </references>
      </pivotArea>
    </chartFormat>
    <chartFormat chart="1" format="29">
      <pivotArea type="data" outline="0" fieldPosition="0">
        <references count="2">
          <reference field="4294967294" count="1" selected="0">
            <x v="0"/>
          </reference>
          <reference field="3" count="1" selected="0">
            <x v="4"/>
          </reference>
        </references>
      </pivotArea>
    </chartFormat>
    <chartFormat chart="1" format="30">
      <pivotArea type="data" outline="0" fieldPosition="0">
        <references count="2">
          <reference field="4294967294" count="1" selected="0">
            <x v="0"/>
          </reference>
          <reference field="3" count="1" selected="0">
            <x v="2"/>
          </reference>
        </references>
      </pivotArea>
    </chartFormat>
    <chartFormat chart="1" format="31">
      <pivotArea type="data" outline="0" fieldPosition="0">
        <references count="2">
          <reference field="4294967294" count="1" selected="0">
            <x v="0"/>
          </reference>
          <reference field="3" count="1" selected="0">
            <x v="1"/>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23D90923-5A54-473A-BA7C-243BE5DE5228}" name="Pvt4" cacheId="0" applyNumberFormats="0" applyBorderFormats="0" applyFontFormats="0" applyPatternFormats="0" applyAlignmentFormats="0" applyWidthHeightFormats="1" dataCaption="Values" updatedVersion="8" minRefreshableVersion="3" itemPrintTitles="1" createdVersion="8" indent="0" compact="0" compactData="0" multipleFieldFilters="0">
  <location ref="AG3:AG4" firstHeaderRow="1" firstDataRow="1" firstDataCol="0"/>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compact="0" numFmtId="1" outline="0" showAll="0"/>
    <pivotField dataField="1"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Items count="1">
    <i/>
  </rowItems>
  <colItems count="1">
    <i/>
  </colItems>
  <dataFields count="1">
    <dataField name="Total Streaming Hours" fld="12" baseField="0" baseItem="0" numFmtId="166"/>
  </dataField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ACF9E89C-DCB2-4623-BC32-70B1BD15CB33}" name="Pvt13"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DS3:DT12" firstHeaderRow="1" firstDataRow="1" firstDataCol="1"/>
  <pivotFields count="39">
    <pivotField compact="0" outline="0" showAll="0"/>
    <pivotField compact="0" numFmtId="15" outline="0" showAll="0"/>
    <pivotField compact="0" outline="0" showAll="0"/>
    <pivotField axis="axisRow" compact="0" outline="0" showAll="0" sortType="descending">
      <items count="9">
        <item x="3"/>
        <item x="0"/>
        <item x="2"/>
        <item x="7"/>
        <item x="4"/>
        <item x="6"/>
        <item x="1"/>
        <item x="5"/>
        <item t="default"/>
      </items>
      <autoSortScope>
        <pivotArea dataOnly="0" outline="0" fieldPosition="0">
          <references count="1">
            <reference field="4294967294" count="1" selected="0">
              <x v="0"/>
            </reference>
          </references>
        </pivotArea>
      </autoSortScope>
    </pivotField>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dataField="1"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3"/>
  </rowFields>
  <rowItems count="9">
    <i>
      <x v="3"/>
    </i>
    <i>
      <x v="7"/>
    </i>
    <i>
      <x v="2"/>
    </i>
    <i>
      <x v="6"/>
    </i>
    <i>
      <x/>
    </i>
    <i>
      <x v="4"/>
    </i>
    <i>
      <x v="1"/>
    </i>
    <i>
      <x v="5"/>
    </i>
    <i t="grand">
      <x/>
    </i>
  </rowItems>
  <colItems count="1">
    <i/>
  </colItems>
  <dataFields count="1">
    <dataField name="Total Viewership" fld="11" baseField="0" baseItem="0" numFmtId="166"/>
  </dataFields>
  <chartFormats count="1">
    <chartFormat chart="1" format="6" series="1">
      <pivotArea type="data" outline="0" fieldPosition="0">
        <references count="1">
          <reference field="4294967294" count="1" selected="0">
            <x v="0"/>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61652D8D-583A-41FC-9C0D-C5210C49CB62}" name="Pvt11"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CY3:CZ8" firstHeaderRow="1" firstDataRow="1" firstDataCol="1"/>
  <pivotFields count="39">
    <pivotField compact="0" outline="0" showAll="0"/>
    <pivotField compact="0" numFmtId="15" outline="0" showAll="0"/>
    <pivotField compact="0" outline="0" showAll="0"/>
    <pivotField compact="0" outline="0" showAll="0"/>
    <pivotField axis="axisRow" compact="0" outline="0" showAll="0" sortType="descending">
      <items count="5">
        <item x="3"/>
        <item x="2"/>
        <item x="1"/>
        <item x="0"/>
        <item t="default"/>
      </items>
      <autoSortScope>
        <pivotArea dataOnly="0" outline="0" fieldPosition="0">
          <references count="1">
            <reference field="4294967294" count="1" selected="0">
              <x v="0"/>
            </reference>
          </references>
        </pivotArea>
      </autoSortScope>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dataField="1"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4"/>
  </rowFields>
  <rowItems count="5">
    <i>
      <x v="2"/>
    </i>
    <i>
      <x v="3"/>
    </i>
    <i>
      <x v="1"/>
    </i>
    <i>
      <x/>
    </i>
    <i t="grand">
      <x/>
    </i>
  </rowItems>
  <colItems count="1">
    <i/>
  </colItems>
  <dataFields count="1">
    <dataField name="Total Revenue" fld="17" baseField="0" baseItem="0" numFmtId="165"/>
  </dataFields>
  <chartFormats count="5">
    <chartFormat chart="1" format="5" series="1">
      <pivotArea type="data" outline="0" fieldPosition="0">
        <references count="1">
          <reference field="4294967294" count="1" selected="0">
            <x v="0"/>
          </reference>
        </references>
      </pivotArea>
    </chartFormat>
    <chartFormat chart="1" format="6">
      <pivotArea type="data" outline="0" fieldPosition="0">
        <references count="2">
          <reference field="4294967294" count="1" selected="0">
            <x v="0"/>
          </reference>
          <reference field="4" count="1" selected="0">
            <x v="2"/>
          </reference>
        </references>
      </pivotArea>
    </chartFormat>
    <chartFormat chart="1" format="7">
      <pivotArea type="data" outline="0" fieldPosition="0">
        <references count="2">
          <reference field="4294967294" count="1" selected="0">
            <x v="0"/>
          </reference>
          <reference field="4" count="1" selected="0">
            <x v="3"/>
          </reference>
        </references>
      </pivotArea>
    </chartFormat>
    <chartFormat chart="1" format="8">
      <pivotArea type="data" outline="0" fieldPosition="0">
        <references count="2">
          <reference field="4294967294" count="1" selected="0">
            <x v="0"/>
          </reference>
          <reference field="4" count="1" selected="0">
            <x v="1"/>
          </reference>
        </references>
      </pivotArea>
    </chartFormat>
    <chartFormat chart="1" format="9">
      <pivotArea type="data" outline="0" fieldPosition="0">
        <references count="2">
          <reference field="4294967294" count="1" selected="0">
            <x v="0"/>
          </reference>
          <reference field="4" count="1" selected="0">
            <x v="0"/>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B6845E7-C0FD-4D3F-9B16-F037EBB305B6}" name="Pvt15"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EM3:EN9" firstHeaderRow="1" firstDataRow="1" firstDataCol="1"/>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axis="axisRow" compact="0" outline="0" showAll="0" sortType="descending">
      <items count="6">
        <item x="2"/>
        <item x="3"/>
        <item x="4"/>
        <item x="1"/>
        <item x="0"/>
        <item t="default"/>
      </items>
      <autoSortScope>
        <pivotArea dataOnly="0" outline="0" fieldPosition="0">
          <references count="1">
            <reference field="4294967294" count="1" selected="0">
              <x v="0"/>
            </reference>
          </references>
        </pivotArea>
      </autoSortScope>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dataField="1"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7"/>
  </rowFields>
  <rowItems count="6">
    <i>
      <x v="2"/>
    </i>
    <i>
      <x/>
    </i>
    <i>
      <x v="4"/>
    </i>
    <i>
      <x v="3"/>
    </i>
    <i>
      <x v="1"/>
    </i>
    <i t="grand">
      <x/>
    </i>
  </rowItems>
  <colItems count="1">
    <i/>
  </colItems>
  <dataFields count="1">
    <dataField name="Engagement Per Viewer" fld="36" baseField="0" baseItem="0" numFmtId="10"/>
  </dataFields>
  <chartFormats count="1">
    <chartFormat chart="1" format="6" series="1">
      <pivotArea type="data" outline="0" fieldPosition="0">
        <references count="1">
          <reference field="4294967294" count="1" selected="0">
            <x v="0"/>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03E6DE77-B3DD-457D-A242-71DD8159B737}" name="Pvt14"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EC3:ED8" firstHeaderRow="1" firstDataRow="1" firstDataCol="1"/>
  <pivotFields count="39">
    <pivotField compact="0" outline="0" showAll="0"/>
    <pivotField compact="0" numFmtId="15" outline="0" showAll="0"/>
    <pivotField compact="0" outline="0" showAll="0"/>
    <pivotField compact="0" outline="0" showAll="0"/>
    <pivotField axis="axisRow" compact="0" outline="0" showAll="0" sortType="descending">
      <items count="5">
        <item x="3"/>
        <item x="2"/>
        <item x="1"/>
        <item x="0"/>
        <item t="default"/>
      </items>
      <autoSortScope>
        <pivotArea dataOnly="0" outline="0" fieldPosition="0">
          <references count="1">
            <reference field="4294967294" count="1" selected="0">
              <x v="0"/>
            </reference>
          </references>
        </pivotArea>
      </autoSortScope>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dataField="1"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4"/>
  </rowFields>
  <rowItems count="5">
    <i>
      <x v="2"/>
    </i>
    <i>
      <x v="3"/>
    </i>
    <i>
      <x v="1"/>
    </i>
    <i>
      <x/>
    </i>
    <i t="grand">
      <x/>
    </i>
  </rowItems>
  <colItems count="1">
    <i/>
  </colItems>
  <dataFields count="1">
    <dataField name="Total Viewership" fld="11" baseField="0" baseItem="0" numFmtId="166"/>
  </dataFields>
  <chartFormats count="1">
    <chartFormat chart="1" format="8" series="1">
      <pivotArea type="data" outline="0" fieldPosition="0">
        <references count="1">
          <reference field="4294967294" count="1" selected="0">
            <x v="0"/>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4A51C7D9-8D2B-467C-BB54-2DFE68F0688A}" name="Pvt6"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BA3:BC16" firstHeaderRow="0" firstDataRow="1" firstDataCol="1"/>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dataField="1" compact="0" numFmtId="3" outline="0" showAll="0"/>
    <pivotField compact="0" numFmtId="3" outline="0" showAll="0"/>
    <pivotField compact="0" numFmtId="3" outline="0" showAll="0"/>
    <pivotField dataField="1" compact="0" numFmtId="3" outline="0" showAll="0"/>
    <pivotField compact="0" numFmtId="164" outline="0" showAll="0"/>
    <pivotField compact="0" numFmtId="1" outline="0" showAll="0"/>
    <pivotField axis="axisRow" compact="0" outline="0" showAll="0" sortType="ascending">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23"/>
  </rowFields>
  <rowItems count="13">
    <i>
      <x/>
    </i>
    <i>
      <x v="1"/>
    </i>
    <i>
      <x v="2"/>
    </i>
    <i>
      <x v="3"/>
    </i>
    <i>
      <x v="4"/>
    </i>
    <i>
      <x v="5"/>
    </i>
    <i>
      <x v="6"/>
    </i>
    <i>
      <x v="7"/>
    </i>
    <i>
      <x v="8"/>
    </i>
    <i>
      <x v="9"/>
    </i>
    <i>
      <x v="10"/>
    </i>
    <i>
      <x v="11"/>
    </i>
    <i t="grand">
      <x/>
    </i>
  </rowItems>
  <colFields count="1">
    <field x="-2"/>
  </colFields>
  <colItems count="2">
    <i>
      <x/>
    </i>
    <i i="1">
      <x v="1"/>
    </i>
  </colItems>
  <dataFields count="2">
    <dataField name="Total Revenue" fld="17" baseField="0" baseItem="0" numFmtId="165"/>
    <dataField name="Total Cost" fld="20" baseField="0" baseItem="0" numFmtId="165"/>
  </dataFields>
  <chartFormats count="2">
    <chartFormat chart="1" format="4" series="1">
      <pivotArea type="data" outline="0" fieldPosition="0">
        <references count="1">
          <reference field="4294967294" count="1" selected="0">
            <x v="0"/>
          </reference>
        </references>
      </pivotArea>
    </chartFormat>
    <chartFormat chart="1" format="5" series="1">
      <pivotArea type="data" outline="0" fieldPosition="0">
        <references count="1">
          <reference field="4294967294" count="1" selected="0">
            <x v="1"/>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ADA9CC48-95F7-4BFE-8BA9-FA4B231F99C8}" name="Pvt12"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DI3:DK16" firstHeaderRow="0" firstDataRow="1" firstDataCol="1"/>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axis="axisRow" compact="0" outline="0" showAll="0" sortType="ascending">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dataField="1" compact="0" outline="0" dragToRow="0" dragToCol="0" dragToPage="0" showAll="0" defaultSubtotal="0"/>
    <pivotField compact="0" outline="0" dragToRow="0" dragToCol="0" dragToPage="0" showAll="0" defaultSubtotal="0"/>
    <pivotField compact="0" outline="0" dragToRow="0" dragToCol="0" dragToPage="0" showAll="0" defaultSubtotal="0"/>
    <pivotField dataField="1" compact="0" outline="0" dragToRow="0" dragToCol="0" dragToPage="0" showAll="0" defaultSubtotal="0"/>
    <pivotField compact="0" outline="0" dragToRow="0" dragToCol="0" dragToPage="0" showAll="0" defaultSubtotal="0"/>
  </pivotFields>
  <rowFields count="1">
    <field x="23"/>
  </rowFields>
  <rowItems count="13">
    <i>
      <x/>
    </i>
    <i>
      <x v="1"/>
    </i>
    <i>
      <x v="2"/>
    </i>
    <i>
      <x v="3"/>
    </i>
    <i>
      <x v="4"/>
    </i>
    <i>
      <x v="5"/>
    </i>
    <i>
      <x v="6"/>
    </i>
    <i>
      <x v="7"/>
    </i>
    <i>
      <x v="8"/>
    </i>
    <i>
      <x v="9"/>
    </i>
    <i>
      <x v="10"/>
    </i>
    <i>
      <x v="11"/>
    </i>
    <i t="grand">
      <x/>
    </i>
  </rowItems>
  <colFields count="1">
    <field x="-2"/>
  </colFields>
  <colItems count="2">
    <i>
      <x/>
    </i>
    <i i="1">
      <x v="1"/>
    </i>
  </colItems>
  <dataFields count="2">
    <dataField name="Profit Margin %" fld="34" baseField="0" baseItem="0" numFmtId="168"/>
    <dataField name=" Max_Value" fld="37" baseField="0" baseItem="0" numFmtId="9"/>
  </dataFields>
  <chartFormats count="7">
    <chartFormat chart="1" format="18" series="1">
      <pivotArea type="data" outline="0" fieldPosition="0">
        <references count="1">
          <reference field="4294967294" count="1" selected="0">
            <x v="0"/>
          </reference>
        </references>
      </pivotArea>
    </chartFormat>
    <chartFormat chart="1" format="19">
      <pivotArea type="data" outline="0" fieldPosition="0">
        <references count="2">
          <reference field="4294967294" count="1" selected="0">
            <x v="0"/>
          </reference>
          <reference field="23" count="1" selected="0">
            <x v="0"/>
          </reference>
        </references>
      </pivotArea>
    </chartFormat>
    <chartFormat chart="1" format="20">
      <pivotArea type="data" outline="0" fieldPosition="0">
        <references count="2">
          <reference field="4294967294" count="1" selected="0">
            <x v="0"/>
          </reference>
          <reference field="23" count="1" selected="0">
            <x v="1"/>
          </reference>
        </references>
      </pivotArea>
    </chartFormat>
    <chartFormat chart="1" format="21">
      <pivotArea type="data" outline="0" fieldPosition="0">
        <references count="2">
          <reference field="4294967294" count="1" selected="0">
            <x v="0"/>
          </reference>
          <reference field="23" count="1" selected="0">
            <x v="2"/>
          </reference>
        </references>
      </pivotArea>
    </chartFormat>
    <chartFormat chart="1" format="22">
      <pivotArea type="data" outline="0" fieldPosition="0">
        <references count="2">
          <reference field="4294967294" count="1" selected="0">
            <x v="0"/>
          </reference>
          <reference field="23" count="1" selected="0">
            <x v="3"/>
          </reference>
        </references>
      </pivotArea>
    </chartFormat>
    <chartFormat chart="1" format="23" series="1">
      <pivotArea type="data" outline="0" fieldPosition="0">
        <references count="1">
          <reference field="4294967294" count="1" selected="0">
            <x v="1"/>
          </reference>
        </references>
      </pivotArea>
    </chartFormat>
    <chartFormat chart="1" format="24">
      <pivotArea type="data" outline="0" fieldPosition="0">
        <references count="2">
          <reference field="4294967294" count="1" selected="0">
            <x v="0"/>
          </reference>
          <reference field="23" count="1" selected="0">
            <x v="4"/>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99B2DF4B-B6FF-4034-8106-CA99493F270E}" name="Pvt10"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CO3:CP9" firstHeaderRow="1" firstDataRow="1" firstDataCol="1"/>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axis="axisRow" compact="0" outline="0" showAll="0" sortType="descending">
      <items count="6">
        <item x="0"/>
        <item x="4"/>
        <item x="1"/>
        <item x="3"/>
        <item x="2"/>
        <item t="default"/>
      </items>
      <autoSortScope>
        <pivotArea dataOnly="0" outline="0" fieldPosition="0">
          <references count="1">
            <reference field="4294967294" count="1" selected="0">
              <x v="0"/>
            </reference>
          </references>
        </pivotArea>
      </autoSortScope>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dataField="1"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8"/>
  </rowFields>
  <rowItems count="6">
    <i>
      <x v="1"/>
    </i>
    <i>
      <x v="2"/>
    </i>
    <i>
      <x/>
    </i>
    <i>
      <x v="3"/>
    </i>
    <i>
      <x v="4"/>
    </i>
    <i t="grand">
      <x/>
    </i>
  </rowItems>
  <colItems count="1">
    <i/>
  </colItems>
  <dataFields count="1">
    <dataField name="Net Profit" fld="33" baseField="0" baseItem="0" numFmtId="165"/>
  </dataFields>
  <chartFormats count="1">
    <chartFormat chart="1" format="8" series="1">
      <pivotArea type="data" outline="0" fieldPosition="0">
        <references count="1">
          <reference field="4294967294" count="1" selected="0">
            <x v="0"/>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9C544003-AEAA-4A48-87B6-3EA201CDDDD9}" name="Pvt17"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FG3:FH9" firstHeaderRow="1" firstDataRow="1" firstDataCol="1"/>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axis="axisRow" compact="0" outline="0" showAll="0" sortType="descending">
      <items count="6">
        <item x="3"/>
        <item x="0"/>
        <item x="1"/>
        <item x="4"/>
        <item x="2"/>
        <item t="default"/>
      </items>
      <autoSortScope>
        <pivotArea dataOnly="0" outline="0" fieldPosition="0">
          <references count="1">
            <reference field="4294967294" count="1" selected="0">
              <x v="0"/>
            </reference>
          </references>
        </pivotArea>
      </autoSortScope>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dataField="1"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10"/>
  </rowFields>
  <rowItems count="6">
    <i>
      <x v="1"/>
    </i>
    <i>
      <x v="4"/>
    </i>
    <i>
      <x v="2"/>
    </i>
    <i>
      <x/>
    </i>
    <i>
      <x v="3"/>
    </i>
    <i t="grand">
      <x/>
    </i>
  </rowItems>
  <colItems count="1">
    <i/>
  </colItems>
  <dataFields count="1">
    <dataField name="Total Events" fld="25" baseField="0" baseItem="0" numFmtId="3"/>
  </dataFields>
  <chartFormats count="6">
    <chartFormat chart="1" format="20" series="1">
      <pivotArea type="data" outline="0" fieldPosition="0">
        <references count="1">
          <reference field="4294967294" count="1" selected="0">
            <x v="0"/>
          </reference>
        </references>
      </pivotArea>
    </chartFormat>
    <chartFormat chart="1" format="21">
      <pivotArea type="data" outline="0" fieldPosition="0">
        <references count="2">
          <reference field="4294967294" count="1" selected="0">
            <x v="0"/>
          </reference>
          <reference field="10" count="1" selected="0">
            <x v="1"/>
          </reference>
        </references>
      </pivotArea>
    </chartFormat>
    <chartFormat chart="1" format="22">
      <pivotArea type="data" outline="0" fieldPosition="0">
        <references count="2">
          <reference field="4294967294" count="1" selected="0">
            <x v="0"/>
          </reference>
          <reference field="10" count="1" selected="0">
            <x v="4"/>
          </reference>
        </references>
      </pivotArea>
    </chartFormat>
    <chartFormat chart="1" format="23">
      <pivotArea type="data" outline="0" fieldPosition="0">
        <references count="2">
          <reference field="4294967294" count="1" selected="0">
            <x v="0"/>
          </reference>
          <reference field="10" count="1" selected="0">
            <x v="2"/>
          </reference>
        </references>
      </pivotArea>
    </chartFormat>
    <chartFormat chart="1" format="24">
      <pivotArea type="data" outline="0" fieldPosition="0">
        <references count="2">
          <reference field="4294967294" count="1" selected="0">
            <x v="0"/>
          </reference>
          <reference field="10" count="1" selected="0">
            <x v="0"/>
          </reference>
        </references>
      </pivotArea>
    </chartFormat>
    <chartFormat chart="1" format="25">
      <pivotArea type="data" outline="0" fieldPosition="0">
        <references count="2">
          <reference field="4294967294" count="1" selected="0">
            <x v="0"/>
          </reference>
          <reference field="10" count="1" selected="0">
            <x v="3"/>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ED4F50D-2367-4D02-BB3F-4E9630524233}" name="Pvt7"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BK3:BM9" firstHeaderRow="0" firstDataRow="1" firstDataCol="1"/>
  <pivotFields count="39">
    <pivotField compact="0" outline="0" showAll="0"/>
    <pivotField compact="0" numFmtId="15" outline="0" showAll="0"/>
    <pivotField compact="0" outline="0" showAll="0"/>
    <pivotField axis="axisRow" compact="0" outline="0" showAll="0" measureFilter="1" sortType="descending">
      <items count="9">
        <item x="3"/>
        <item x="0"/>
        <item x="2"/>
        <item x="7"/>
        <item x="4"/>
        <item x="6"/>
        <item x="1"/>
        <item x="5"/>
        <item t="default"/>
      </items>
      <autoSortScope>
        <pivotArea dataOnly="0" outline="0" fieldPosition="0">
          <references count="1">
            <reference field="4294967294" count="1" selected="0">
              <x v="1"/>
            </reference>
          </references>
        </pivotArea>
      </autoSortScope>
    </pivotField>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dataField="1" compact="0" outline="0" dragToRow="0" dragToCol="0" dragToPage="0" showAll="0" defaultSubtotal="0"/>
    <pivotField compact="0" outline="0" dragToRow="0" dragToCol="0" dragToPage="0" showAll="0" defaultSubtotal="0"/>
    <pivotField compact="0" outline="0" dragToRow="0" dragToCol="0" dragToPage="0" showAll="0" defaultSubtotal="0"/>
    <pivotField dataField="1" compact="0" outline="0" dragToRow="0" dragToCol="0" dragToPage="0" showAll="0" defaultSubtotal="0"/>
    <pivotField compact="0" outline="0" dragToRow="0" dragToCol="0" dragToPage="0" showAll="0" defaultSubtotal="0"/>
  </pivotFields>
  <rowFields count="1">
    <field x="3"/>
  </rowFields>
  <rowItems count="6">
    <i>
      <x v="7"/>
    </i>
    <i>
      <x v="6"/>
    </i>
    <i>
      <x/>
    </i>
    <i>
      <x v="5"/>
    </i>
    <i>
      <x v="4"/>
    </i>
    <i t="grand">
      <x/>
    </i>
  </rowItems>
  <colFields count="1">
    <field x="-2"/>
  </colFields>
  <colItems count="2">
    <i>
      <x/>
    </i>
    <i i="1">
      <x v="1"/>
    </i>
  </colItems>
  <dataFields count="2">
    <dataField name=" Max_Value" fld="37" baseField="0" baseItem="0" numFmtId="9"/>
    <dataField name="Profit Margin %" fld="34" baseField="0" baseItem="0" numFmtId="168"/>
  </dataFields>
  <chartFormats count="4">
    <chartFormat chart="1" format="28" series="1">
      <pivotArea type="data" outline="0" fieldPosition="0">
        <references count="1">
          <reference field="4294967294" count="1" selected="0">
            <x v="0"/>
          </reference>
        </references>
      </pivotArea>
    </chartFormat>
    <chartFormat chart="1" format="29">
      <pivotArea type="data" outline="0" fieldPosition="0">
        <references count="2">
          <reference field="4294967294" count="1" selected="0">
            <x v="0"/>
          </reference>
          <reference field="3" count="1" selected="0">
            <x v="7"/>
          </reference>
        </references>
      </pivotArea>
    </chartFormat>
    <chartFormat chart="1" format="30" series="1">
      <pivotArea type="data" outline="0" fieldPosition="0">
        <references count="1">
          <reference field="4294967294" count="1" selected="0">
            <x v="1"/>
          </reference>
        </references>
      </pivotArea>
    </chartFormat>
    <chartFormat chart="1" format="31">
      <pivotArea type="data" outline="0" fieldPosition="0">
        <references count="2">
          <reference field="4294967294" count="1" selected="0">
            <x v="1"/>
          </reference>
          <reference field="3" count="1" selected="0">
            <x v="7"/>
          </reference>
        </references>
      </pivotArea>
    </chartFormat>
  </chartFormats>
  <pivotTableStyleInfo name="PivotStyleMedium7" showRowHeaders="1" showColHeaders="1" showRowStripes="0" showColStripes="0" showLastColumn="1"/>
  <filters count="1">
    <filter fld="3" type="count" evalOrder="-1" id="2" iMeasureFld="1">
      <autoFilter ref="A1">
        <filterColumn colId="0">
          <top10 val="5" filterVal="5"/>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AB059BDB-E624-479B-B9C5-9C4D9A38C7CE}" name="Pvt8"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BU3:BV10" firstHeaderRow="1" firstDataRow="1" firstDataCol="1"/>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axis="axisRow" compact="0" outline="0" showAll="0" sortType="descending">
      <items count="7">
        <item x="0"/>
        <item x="5"/>
        <item x="4"/>
        <item x="2"/>
        <item x="3"/>
        <item x="1"/>
        <item t="default"/>
      </items>
      <autoSortScope>
        <pivotArea dataOnly="0" outline="0" fieldPosition="0">
          <references count="1">
            <reference field="4294967294" count="1" selected="0">
              <x v="0"/>
            </reference>
          </references>
        </pivotArea>
      </autoSortScope>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dataField="1"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5"/>
  </rowFields>
  <rowItems count="7">
    <i>
      <x/>
    </i>
    <i>
      <x v="3"/>
    </i>
    <i>
      <x v="4"/>
    </i>
    <i>
      <x v="2"/>
    </i>
    <i>
      <x v="5"/>
    </i>
    <i>
      <x v="1"/>
    </i>
    <i t="grand">
      <x/>
    </i>
  </rowItems>
  <colItems count="1">
    <i/>
  </colItems>
  <dataFields count="1">
    <dataField name="Net Profit" fld="33" baseField="0" baseItem="0" numFmtId="165"/>
  </dataFields>
  <chartFormats count="1">
    <chartFormat chart="1" format="8" series="1">
      <pivotArea type="data" outline="0" fieldPosition="0">
        <references count="1">
          <reference field="4294967294" count="1" selected="0">
            <x v="0"/>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B359186-9EBB-413D-BB3A-4742725C359E}" name="Pvt1" cacheId="0" applyNumberFormats="0" applyBorderFormats="0" applyFontFormats="0" applyPatternFormats="0" applyAlignmentFormats="0" applyWidthHeightFormats="1" dataCaption="Values" updatedVersion="8" minRefreshableVersion="3" itemPrintTitles="1" createdVersion="8" indent="0" compact="0" compactData="0" multipleFieldFilters="0">
  <location ref="C3:C4" firstHeaderRow="1" firstDataRow="1" firstDataCol="0"/>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dataField="1"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Items count="1">
    <i/>
  </rowItems>
  <colItems count="1">
    <i/>
  </colItems>
  <dataFields count="1">
    <dataField name="Total Revenue" fld="17" baseField="0" baseItem="0" numFmtId="165"/>
  </dataField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E96EDF42-FB9D-416F-8381-3D555C289F13}" name="Pvt18"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FQ3:FR10" firstHeaderRow="1" firstDataRow="1" firstDataCol="1"/>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axis="axisRow" compact="0" outline="0" showAll="0" sortType="descending">
      <items count="7">
        <item x="5"/>
        <item x="2"/>
        <item x="4"/>
        <item x="0"/>
        <item x="1"/>
        <item x="3"/>
        <item t="default"/>
      </items>
      <autoSortScope>
        <pivotArea dataOnly="0" outline="0" fieldPosition="0">
          <references count="1">
            <reference field="4294967294" count="1" selected="0">
              <x v="0"/>
            </reference>
          </references>
        </pivotArea>
      </autoSortScope>
    </pivotField>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dataField="1"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9"/>
  </rowFields>
  <rowItems count="7">
    <i>
      <x v="1"/>
    </i>
    <i>
      <x v="3"/>
    </i>
    <i>
      <x v="2"/>
    </i>
    <i>
      <x v="4"/>
    </i>
    <i>
      <x/>
    </i>
    <i>
      <x v="5"/>
    </i>
    <i t="grand">
      <x/>
    </i>
  </rowItems>
  <colItems count="1">
    <i/>
  </colItems>
  <dataFields count="1">
    <dataField name="Total Cost" fld="20" baseField="0" baseItem="0" numFmtId="165"/>
  </dataFields>
  <chartFormats count="1">
    <chartFormat chart="1" format="8" series="1">
      <pivotArea type="data" outline="0" fieldPosition="0">
        <references count="1">
          <reference field="4294967294" count="1" selected="0">
            <x v="0"/>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28C77C2-9FDA-4ADA-ACC1-D9A54C53F7FE}" name="Pvt19"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GA3:GB12" firstHeaderRow="1" firstDataRow="1" firstDataCol="1"/>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compact="0" outline="0" showAll="0">
      <items count="7">
        <item x="0"/>
        <item x="5"/>
        <item x="4"/>
        <item x="2"/>
        <item x="3"/>
        <item x="1"/>
        <item t="default"/>
      </items>
    </pivotField>
    <pivotField axis="axisRow" compact="0" outline="0" showAll="0" sortType="descending">
      <items count="9">
        <item x="0"/>
        <item x="6"/>
        <item x="5"/>
        <item x="4"/>
        <item x="1"/>
        <item x="3"/>
        <item x="7"/>
        <item x="2"/>
        <item t="default"/>
      </items>
      <autoSortScope>
        <pivotArea dataOnly="0" outline="0" fieldPosition="0">
          <references count="1">
            <reference field="4294967294" count="1" selected="0">
              <x v="0"/>
            </reference>
          </references>
        </pivotArea>
      </autoSortScope>
    </pivotField>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dataField="1"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6"/>
  </rowFields>
  <rowItems count="9">
    <i>
      <x v="2"/>
    </i>
    <i>
      <x/>
    </i>
    <i>
      <x v="5"/>
    </i>
    <i>
      <x v="7"/>
    </i>
    <i>
      <x v="3"/>
    </i>
    <i>
      <x v="1"/>
    </i>
    <i>
      <x v="6"/>
    </i>
    <i>
      <x v="4"/>
    </i>
    <i t="grand">
      <x/>
    </i>
  </rowItems>
  <colItems count="1">
    <i/>
  </colItems>
  <dataFields count="1">
    <dataField name="Avg. Player Rating" fld="21" subtotal="average" baseField="0" baseItem="0" numFmtId="167"/>
  </dataFields>
  <chartFormats count="1">
    <chartFormat chart="1" format="8" series="1">
      <pivotArea type="data" outline="0" fieldPosition="0">
        <references count="1">
          <reference field="4294967294" count="1" selected="0">
            <x v="0"/>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F88BA9C-03B5-4609-8467-2F3B82823433}" name="Pvt3" cacheId="0" applyNumberFormats="0" applyBorderFormats="0" applyFontFormats="0" applyPatternFormats="0" applyAlignmentFormats="0" applyWidthHeightFormats="1" dataCaption="Values" updatedVersion="8" minRefreshableVersion="3" itemPrintTitles="1" createdVersion="8" indent="0" compact="0" compactData="0" multipleFieldFilters="0">
  <location ref="W3:W4" firstHeaderRow="1" firstDataRow="1" firstDataCol="0"/>
  <pivotFields count="39">
    <pivotField compact="0" outline="0" showAll="0"/>
    <pivotField compact="0" numFmtId="15" outline="0" showAll="0"/>
    <pivotField compact="0" outline="0" showAll="0"/>
    <pivotField compact="0" outline="0" showAll="0"/>
    <pivotField compact="0" outline="0" showAll="0">
      <items count="5">
        <item x="3"/>
        <item x="2"/>
        <item x="1"/>
        <item x="0"/>
        <item t="default"/>
      </items>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pivotField compact="0" outline="0" showAll="0">
      <items count="6">
        <item x="3"/>
        <item x="0"/>
        <item x="1"/>
        <item x="4"/>
        <item x="2"/>
        <item t="default"/>
      </items>
    </pivotField>
    <pivotField dataField="1"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Items count="1">
    <i/>
  </rowItems>
  <colItems count="1">
    <i/>
  </colItems>
  <dataFields count="1">
    <dataField name="Total Viewership" fld="11" baseField="0" baseItem="0" numFmtId="166"/>
  </dataField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80E8253E-D0EF-411A-8F9A-CA33796EE931}" name="Pvt24" cacheId="0" applyNumberFormats="0" applyBorderFormats="0" applyFontFormats="0" applyPatternFormats="0" applyAlignmentFormats="0" applyWidthHeightFormats="1" dataCaption="Values" updatedVersion="8" minRefreshableVersion="3" itemPrintTitles="1" createdVersion="8" indent="0" compact="0" compactData="0" multipleFieldFilters="0" chartFormat="2">
  <location ref="HY3:IA8" firstHeaderRow="0" firstDataRow="1" firstDataCol="1"/>
  <pivotFields count="39">
    <pivotField compact="0" outline="0" showAll="0"/>
    <pivotField compact="0" numFmtId="15" outline="0" showAll="0"/>
    <pivotField compact="0" outline="0" showAll="0"/>
    <pivotField compact="0" outline="0" showAll="0">
      <items count="9">
        <item x="3"/>
        <item x="0"/>
        <item x="2"/>
        <item x="7"/>
        <item x="4"/>
        <item x="6"/>
        <item x="1"/>
        <item x="5"/>
        <item t="default"/>
      </items>
    </pivotField>
    <pivotField axis="axisRow" compact="0" outline="0" showAll="0" sortType="descending">
      <items count="5">
        <item x="3"/>
        <item x="2"/>
        <item x="1"/>
        <item x="0"/>
        <item t="default"/>
      </items>
      <autoSortScope>
        <pivotArea dataOnly="0" outline="0" fieldPosition="0">
          <references count="1">
            <reference field="4294967294" count="1" selected="0">
              <x v="0"/>
            </reference>
          </references>
        </pivotArea>
      </autoSortScope>
    </pivotField>
    <pivotField compact="0" outline="0" showAll="0">
      <items count="7">
        <item x="0"/>
        <item x="5"/>
        <item x="4"/>
        <item x="2"/>
        <item x="3"/>
        <item x="1"/>
        <item t="default"/>
      </items>
    </pivotField>
    <pivotField compact="0" outline="0" showAll="0"/>
    <pivotField compact="0" outline="0" showAll="0">
      <items count="6">
        <item x="2"/>
        <item x="3"/>
        <item x="4"/>
        <item x="1"/>
        <item x="0"/>
        <item t="default"/>
      </items>
    </pivotField>
    <pivotField compact="0" outline="0" showAll="0">
      <items count="6">
        <item x="0"/>
        <item x="4"/>
        <item x="1"/>
        <item x="3"/>
        <item x="2"/>
        <item t="default"/>
      </items>
    </pivotField>
    <pivotField compact="0" outline="0" showAll="0">
      <items count="7">
        <item x="5"/>
        <item x="2"/>
        <item x="4"/>
        <item x="0"/>
        <item x="1"/>
        <item x="3"/>
        <item t="default"/>
      </items>
    </pivotField>
    <pivotField compact="0" outline="0" showAll="0">
      <items count="6">
        <item x="3"/>
        <item x="0"/>
        <item x="1"/>
        <item x="4"/>
        <item x="2"/>
        <item t="default"/>
      </items>
    </pivotField>
    <pivotField compact="0" numFmtId="1" outline="0" showAll="0"/>
    <pivotField compact="0" numFmtId="164" outline="0" showAll="0"/>
    <pivotField compact="0" numFmtId="3" outline="0" showAll="0"/>
    <pivotField compact="0" numFmtId="3" outline="0" showAll="0"/>
    <pivotField compact="0" numFmtId="3" outline="0" showAll="0"/>
    <pivotField compact="0" numFmtId="3" outline="0" showAll="0"/>
    <pivotField dataField="1" compact="0" numFmtId="3" outline="0" showAll="0"/>
    <pivotField compact="0" numFmtId="3" outline="0" showAll="0"/>
    <pivotField compact="0" numFmtId="3" outline="0" showAll="0"/>
    <pivotField dataField="1" compact="0" numFmtId="3" outline="0" showAll="0"/>
    <pivotField compact="0" numFmtId="164" outline="0" showAll="0"/>
    <pivotField compact="0" numFmtId="1" outline="0" showAll="0"/>
    <pivotField compact="0" outline="0" showAll="0">
      <items count="13">
        <item x="0"/>
        <item x="2"/>
        <item x="9"/>
        <item x="7"/>
        <item x="11"/>
        <item x="1"/>
        <item x="6"/>
        <item x="3"/>
        <item x="5"/>
        <item x="10"/>
        <item x="4"/>
        <item x="8"/>
        <item t="default"/>
      </items>
    </pivotField>
    <pivotField compact="0" outline="0" showAll="0">
      <items count="3">
        <item x="1"/>
        <item x="0"/>
        <item t="default"/>
      </items>
    </pivotField>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numFmtId="1" outline="0" showAl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 compact="0" outline="0" dragToRow="0" dragToCol="0" dragToPage="0" showAll="0" defaultSubtotal="0"/>
  </pivotFields>
  <rowFields count="1">
    <field x="4"/>
  </rowFields>
  <rowItems count="5">
    <i>
      <x v="2"/>
    </i>
    <i>
      <x v="3"/>
    </i>
    <i>
      <x v="1"/>
    </i>
    <i>
      <x/>
    </i>
    <i t="grand">
      <x/>
    </i>
  </rowItems>
  <colFields count="1">
    <field x="-2"/>
  </colFields>
  <colItems count="2">
    <i>
      <x/>
    </i>
    <i i="1">
      <x v="1"/>
    </i>
  </colItems>
  <dataFields count="2">
    <dataField name="Total Revenue" fld="17" baseField="0" baseItem="0" numFmtId="165"/>
    <dataField name="Total Cost" fld="20" baseField="0" baseItem="0" numFmtId="165"/>
  </dataFields>
  <chartFormats count="2">
    <chartFormat chart="1" format="4" series="1">
      <pivotArea type="data" outline="0" fieldPosition="0">
        <references count="1">
          <reference field="4294967294" count="1" selected="0">
            <x v="0"/>
          </reference>
        </references>
      </pivotArea>
    </chartFormat>
    <chartFormat chart="1" format="5" series="1">
      <pivotArea type="data" outline="0" fieldPosition="0">
        <references count="1">
          <reference field="4294967294" count="1" selected="0">
            <x v="1"/>
          </reference>
        </references>
      </pivotArea>
    </chartFormat>
  </chart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533A3EC8-01E9-4007-9D31-65FDA7C49522}" sourceName="Year">
  <pivotTables>
    <pivotTable tabId="9" name="Pvt24"/>
    <pivotTable tabId="9" name="Pvt23"/>
    <pivotTable tabId="9" name="Pvt22"/>
    <pivotTable tabId="9" name="Pvt21"/>
    <pivotTable tabId="9" name="Pvt20"/>
    <pivotTable tabId="9" name="Pvt19"/>
    <pivotTable tabId="9" name="Pvt18"/>
    <pivotTable tabId="9" name="Pvt17"/>
    <pivotTable tabId="9" name="Pvt16"/>
    <pivotTable tabId="9" name="Pvt15"/>
    <pivotTable tabId="9" name="Pvt14"/>
    <pivotTable tabId="9" name="Pvt13"/>
    <pivotTable tabId="9" name="Pvt12"/>
    <pivotTable tabId="9" name="Pvt11"/>
    <pivotTable tabId="9" name="Pvt10"/>
    <pivotTable tabId="9" name="Pvt9"/>
    <pivotTable tabId="9" name="Pvt8"/>
    <pivotTable tabId="9" name="Pvt7"/>
    <pivotTable tabId="9" name="Pvt6"/>
    <pivotTable tabId="9" name="Pvt5"/>
    <pivotTable tabId="9" name="Pvt4"/>
    <pivotTable tabId="9" name="Pvt3"/>
    <pivotTable tabId="9" name="Pvt2"/>
    <pivotTable tabId="9" name="Pvt1"/>
  </pivotTables>
  <data>
    <tabular pivotCacheId="518348803">
      <items count="2">
        <i x="1" s="1"/>
        <i x="0"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onth" xr10:uid="{D6BD5072-7C85-4D49-BED4-4EB43C68F091}" sourceName="Month">
  <pivotTables>
    <pivotTable tabId="9" name="Pvt24"/>
    <pivotTable tabId="9" name="Pvt23"/>
    <pivotTable tabId="9" name="Pvt22"/>
    <pivotTable tabId="9" name="Pvt21"/>
    <pivotTable tabId="9" name="Pvt20"/>
    <pivotTable tabId="9" name="Pvt19"/>
    <pivotTable tabId="9" name="Pvt18"/>
    <pivotTable tabId="9" name="Pvt17"/>
    <pivotTable tabId="9" name="Pvt16"/>
    <pivotTable tabId="9" name="Pvt15"/>
    <pivotTable tabId="9" name="Pvt14"/>
    <pivotTable tabId="9" name="Pvt13"/>
    <pivotTable tabId="9" name="Pvt12"/>
    <pivotTable tabId="9" name="Pvt11"/>
    <pivotTable tabId="9" name="Pvt10"/>
    <pivotTable tabId="9" name="Pvt9"/>
    <pivotTable tabId="9" name="Pvt8"/>
    <pivotTable tabId="9" name="Pvt7"/>
    <pivotTable tabId="9" name="Pvt6"/>
    <pivotTable tabId="9" name="Pvt5"/>
    <pivotTable tabId="9" name="Pvt4"/>
    <pivotTable tabId="9" name="Pvt3"/>
    <pivotTable tabId="9" name="Pvt2"/>
    <pivotTable tabId="9" name="Pvt1"/>
  </pivotTables>
  <data>
    <tabular pivotCacheId="518348803">
      <items count="12">
        <i x="0" s="1"/>
        <i x="2" s="1"/>
        <i x="9" s="1"/>
        <i x="7" s="1"/>
        <i x="11" s="1"/>
        <i x="1" s="1"/>
        <i x="6" s="1"/>
        <i x="3" s="1"/>
        <i x="5" s="1"/>
        <i x="10" s="1"/>
        <i x="4" s="1"/>
        <i x="8" s="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tform" xr10:uid="{8714954F-1557-4578-80FB-8E538895C18D}" sourceName="Platform">
  <pivotTables>
    <pivotTable tabId="9" name="Pvt24"/>
    <pivotTable tabId="9" name="Pvt23"/>
    <pivotTable tabId="9" name="Pvt22"/>
    <pivotTable tabId="9" name="Pvt21"/>
    <pivotTable tabId="9" name="Pvt20"/>
    <pivotTable tabId="9" name="Pvt19"/>
    <pivotTable tabId="9" name="Pvt18"/>
    <pivotTable tabId="9" name="Pvt17"/>
    <pivotTable tabId="9" name="Pvt16"/>
    <pivotTable tabId="9" name="Pvt15"/>
    <pivotTable tabId="9" name="Pvt14"/>
    <pivotTable tabId="9" name="Pvt13"/>
    <pivotTable tabId="9" name="Pvt12"/>
    <pivotTable tabId="9" name="Pvt11"/>
    <pivotTable tabId="9" name="Pvt10"/>
    <pivotTable tabId="9" name="Pvt9"/>
    <pivotTable tabId="9" name="Pvt8"/>
    <pivotTable tabId="9" name="Pvt7"/>
    <pivotTable tabId="9" name="Pvt6"/>
    <pivotTable tabId="9" name="Pvt5"/>
    <pivotTable tabId="9" name="Pvt4"/>
    <pivotTable tabId="9" name="Pvt3"/>
    <pivotTable tabId="9" name="Pvt2"/>
    <pivotTable tabId="9" name="Pvt1"/>
  </pivotTables>
  <data>
    <tabular pivotCacheId="518348803">
      <items count="4">
        <i x="3" s="1"/>
        <i x="2" s="1"/>
        <i x="1" s="1"/>
        <i x="0" s="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805558E4-B9CF-4C51-B443-00B4A82EFADF}" sourceName="Region">
  <pivotTables>
    <pivotTable tabId="9" name="Pvt24"/>
    <pivotTable tabId="9" name="Pvt23"/>
    <pivotTable tabId="9" name="Pvt22"/>
    <pivotTable tabId="9" name="Pvt21"/>
    <pivotTable tabId="9" name="Pvt20"/>
    <pivotTable tabId="9" name="Pvt19"/>
    <pivotTable tabId="9" name="Pvt18"/>
    <pivotTable tabId="9" name="Pvt17"/>
    <pivotTable tabId="9" name="Pvt16"/>
    <pivotTable tabId="9" name="Pvt15"/>
    <pivotTable tabId="9" name="Pvt14"/>
    <pivotTable tabId="9" name="Pvt13"/>
    <pivotTable tabId="9" name="Pvt12"/>
    <pivotTable tabId="9" name="Pvt11"/>
    <pivotTable tabId="9" name="Pvt10"/>
    <pivotTable tabId="9" name="Pvt9"/>
    <pivotTable tabId="9" name="Pvt8"/>
    <pivotTable tabId="9" name="Pvt7"/>
    <pivotTable tabId="9" name="Pvt6"/>
    <pivotTable tabId="9" name="Pvt5"/>
    <pivotTable tabId="9" name="Pvt4"/>
    <pivotTable tabId="9" name="Pvt3"/>
    <pivotTable tabId="9" name="Pvt2"/>
    <pivotTable tabId="9" name="Pvt1"/>
  </pivotTables>
  <data>
    <tabular pivotCacheId="518348803">
      <items count="6">
        <i x="0" s="1"/>
        <i x="5" s="1"/>
        <i x="4" s="1"/>
        <i x="2" s="1"/>
        <i x="3" s="1"/>
        <i x="1" s="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s" xr10:uid="{8F25A02F-DDFC-4A72-9E5E-073798D0D57E}" sourceName="Status">
  <pivotTables>
    <pivotTable tabId="9" name="Pvt24"/>
    <pivotTable tabId="9" name="Pvt23"/>
    <pivotTable tabId="9" name="Pvt22"/>
    <pivotTable tabId="9" name="Pvt21"/>
    <pivotTable tabId="9" name="Pvt20"/>
    <pivotTable tabId="9" name="Pvt19"/>
    <pivotTable tabId="9" name="Pvt18"/>
    <pivotTable tabId="9" name="Pvt17"/>
    <pivotTable tabId="9" name="Pvt16"/>
    <pivotTable tabId="9" name="Pvt15"/>
    <pivotTable tabId="9" name="Pvt14"/>
    <pivotTable tabId="9" name="Pvt13"/>
    <pivotTable tabId="9" name="Pvt12"/>
    <pivotTable tabId="9" name="Pvt11"/>
    <pivotTable tabId="9" name="Pvt10"/>
    <pivotTable tabId="9" name="Pvt9"/>
    <pivotTable tabId="9" name="Pvt8"/>
    <pivotTable tabId="9" name="Pvt7"/>
    <pivotTable tabId="9" name="Pvt6"/>
    <pivotTable tabId="9" name="Pvt5"/>
    <pivotTable tabId="9" name="Pvt4"/>
    <pivotTable tabId="9" name="Pvt3"/>
    <pivotTable tabId="9" name="Pvt2"/>
    <pivotTable tabId="9" name="Pvt1"/>
  </pivotTables>
  <data>
    <tabular pivotCacheId="518348803">
      <items count="5">
        <i x="3" s="1"/>
        <i x="0" s="1"/>
        <i x="1" s="1"/>
        <i x="4" s="1"/>
        <i x="2" s="1"/>
      </items>
    </tabular>
  </data>
  <extLs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ponsor_Tier" xr10:uid="{7DD18D0A-4167-4BC3-91E1-501781940781}" sourceName="Sponsor Tier">
  <pivotTables>
    <pivotTable tabId="9" name="Pvt24"/>
    <pivotTable tabId="9" name="Pvt23"/>
    <pivotTable tabId="9" name="Pvt22"/>
    <pivotTable tabId="9" name="Pvt21"/>
    <pivotTable tabId="9" name="Pvt20"/>
    <pivotTable tabId="9" name="Pvt19"/>
    <pivotTable tabId="9" name="Pvt18"/>
    <pivotTable tabId="9" name="Pvt17"/>
    <pivotTable tabId="9" name="Pvt16"/>
    <pivotTable tabId="9" name="Pvt15"/>
    <pivotTable tabId="9" name="Pvt14"/>
    <pivotTable tabId="9" name="Pvt13"/>
    <pivotTable tabId="9" name="Pvt12"/>
    <pivotTable tabId="9" name="Pvt11"/>
    <pivotTable tabId="9" name="Pvt10"/>
    <pivotTable tabId="9" name="Pvt9"/>
    <pivotTable tabId="9" name="Pvt8"/>
    <pivotTable tabId="9" name="Pvt7"/>
    <pivotTable tabId="9" name="Pvt6"/>
    <pivotTable tabId="9" name="Pvt5"/>
    <pivotTable tabId="9" name="Pvt4"/>
    <pivotTable tabId="9" name="Pvt3"/>
    <pivotTable tabId="9" name="Pvt2"/>
    <pivotTable tabId="9" name="Pvt1"/>
  </pivotTables>
  <data>
    <tabular pivotCacheId="518348803">
      <items count="5">
        <i x="0" s="1"/>
        <i x="4" s="1"/>
        <i x="1" s="1"/>
        <i x="3" s="1"/>
        <i x="2" s="1"/>
      </items>
    </tabular>
  </data>
  <extLst>
    <x:ext xmlns:x15="http://schemas.microsoft.com/office/spreadsheetml/2010/11/main" uri="{470722E0-AACD-4C17-9CDC-17EF765DBC7E}">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layer_Segment" xr10:uid="{6F9EBAC2-DCF8-42DC-B3A2-F2E8EB7F91D0}" sourceName="Player Segment">
  <pivotTables>
    <pivotTable tabId="9" name="Pvt24"/>
    <pivotTable tabId="9" name="Pvt23"/>
    <pivotTable tabId="9" name="Pvt22"/>
    <pivotTable tabId="9" name="Pvt21"/>
    <pivotTable tabId="9" name="Pvt20"/>
    <pivotTable tabId="9" name="Pvt19"/>
    <pivotTable tabId="9" name="Pvt18"/>
    <pivotTable tabId="9" name="Pvt17"/>
    <pivotTable tabId="9" name="Pvt16"/>
    <pivotTable tabId="9" name="Pvt15"/>
    <pivotTable tabId="9" name="Pvt14"/>
    <pivotTable tabId="9" name="Pvt13"/>
    <pivotTable tabId="9" name="Pvt12"/>
    <pivotTable tabId="9" name="Pvt11"/>
    <pivotTable tabId="9" name="Pvt10"/>
    <pivotTable tabId="9" name="Pvt9"/>
    <pivotTable tabId="9" name="Pvt8"/>
    <pivotTable tabId="9" name="Pvt7"/>
    <pivotTable tabId="9" name="Pvt6"/>
    <pivotTable tabId="9" name="Pvt5"/>
    <pivotTable tabId="9" name="Pvt4"/>
    <pivotTable tabId="9" name="Pvt3"/>
    <pivotTable tabId="9" name="Pvt2"/>
    <pivotTable tabId="9" name="Pvt1"/>
  </pivotTables>
  <data>
    <tabular pivotCacheId="518348803">
      <items count="5">
        <i x="2" s="1"/>
        <i x="3" s="1"/>
        <i x="4" s="1"/>
        <i x="1" s="1"/>
        <i x="0"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xr10:uid="{DAE598CC-511E-4C1E-A7F9-88FBE503C5BB}" cache="Slicer_Year" caption="Year" columnCount="3" style="SlicerStyleLight6 2" lockedPosition="1" rowHeight="247650"/>
  <slicer name="Month" xr10:uid="{5EAED178-3946-41DA-9989-2F22736AF2B7}" cache="Slicer_Month" caption="Month" columnCount="3" style="SlicerStyleLight6 2" lockedPosition="1" rowHeight="247650"/>
  <slicer name="Platform" xr10:uid="{631A42B1-D678-458B-8D89-595BFC5D887C}" cache="Slicer_Platform" caption="Platform" columnCount="2" style="SlicerStyleLight6 2" lockedPosition="1" rowHeight="247650"/>
  <slicer name="Region" xr10:uid="{58775F65-0A1A-45F0-9135-2C11FACCA8D1}" cache="Slicer_Region" caption="Region" style="SlicerStyleLight6 2" lockedPosition="1" rowHeight="247650"/>
  <slicer name="Status" xr10:uid="{61659666-F7C5-4EB2-87CB-DE0EF3894B30}" cache="Slicer_Status" caption="Status" columnCount="2" style="SlicerStyleLight6 2" lockedPosition="1" rowHeight="247650"/>
  <slicer name="Sponsor Tier" xr10:uid="{4A16B7C2-D6AA-4B84-96B3-B90F11C302F0}" cache="Slicer_Sponsor_Tier" caption="Sponsor Tier" columnCount="2" style="SlicerStyleLight6 2" lockedPosition="1" rowHeight="247650"/>
  <slicer name="Player Segment" xr10:uid="{DECC5894-8565-4FA8-B4AD-90E6079F046A}" cache="Slicer_Player_Segment" caption="Player Segment" columnCount="2" style="SlicerStyleLight6 2" lockedPosition="1" rowHeight="2476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1" xr10:uid="{04A1ABD6-E1CE-4D0A-A62B-A6AB25C946AE}" cache="Slicer_Year" caption="Year" columnCount="3" style="SlicerStyleLight6 2" lockedPosition="1" rowHeight="247650"/>
  <slicer name="Month 1" xr10:uid="{63826070-2056-43EC-B20E-BBB228DEEB1C}" cache="Slicer_Month" caption="Month" columnCount="3" style="SlicerStyleLight6 2" lockedPosition="1" rowHeight="247650"/>
  <slicer name="Platform 1" xr10:uid="{47F190C5-C436-47AC-908D-A8D858E413FE}" cache="Slicer_Platform" caption="Platform" columnCount="2" style="SlicerStyleLight6 2" lockedPosition="1" rowHeight="247650"/>
  <slicer name="Region 1" xr10:uid="{78753E8D-6A2D-486A-B28E-FEEBA8CCE12A}" cache="Slicer_Region" caption="Region" style="SlicerStyleLight6 2" lockedPosition="1" rowHeight="247650"/>
  <slicer name="Status 1" xr10:uid="{03AB4C7F-C77E-41B5-8C07-59CCBB029EB0}" cache="Slicer_Status" caption="Status" columnCount="2" style="SlicerStyleLight6 2" lockedPosition="1" rowHeight="247650"/>
  <slicer name="Sponsor Tier 1" xr10:uid="{2F7627A5-4AEE-439E-8F16-10468E720520}" cache="Slicer_Sponsor_Tier" caption="Sponsor Tier" columnCount="2" style="SlicerStyleLight6 2" lockedPosition="1" rowHeight="247650"/>
  <slicer name="Player Segment 1" xr10:uid="{95B43539-621C-4EBD-B886-64C4B9D3439D}" cache="Slicer_Player_Segment" caption="Player Segment" columnCount="2" style="SlicerStyleLight6 2" lockedPosition="1" rowHeight="2476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2" xr10:uid="{1E919B27-BEAA-41A5-A212-BDD1DD54B291}" cache="Slicer_Year" caption="Year" columnCount="3" style="SlicerStyleLight6 2" lockedPosition="1" rowHeight="247650"/>
  <slicer name="Month 2" xr10:uid="{A71B2091-7150-4DFF-8153-3B683ADE95AA}" cache="Slicer_Month" caption="Month" columnCount="3" style="SlicerStyleLight6 2" lockedPosition="1" rowHeight="247650"/>
  <slicer name="Platform 2" xr10:uid="{6850274E-0D9B-49B7-B7AF-1F12DBBCD297}" cache="Slicer_Platform" caption="Platform" columnCount="2" style="SlicerStyleLight6 2" lockedPosition="1" rowHeight="247650"/>
  <slicer name="Region 2" xr10:uid="{AADA330E-E5BE-4E93-8BF1-6444D46ADB8B}" cache="Slicer_Region" caption="Region" style="SlicerStyleLight6 2" lockedPosition="1" rowHeight="247650"/>
  <slicer name="Status 2" xr10:uid="{A1BA6311-C11E-4AAA-91A2-13744ECE54EB}" cache="Slicer_Status" caption="Status" columnCount="2" style="SlicerStyleLight6 2" lockedPosition="1" rowHeight="247650"/>
  <slicer name="Sponsor Tier 2" xr10:uid="{402B9D07-1C81-4F0E-A1E9-AB88EAD2BEF9}" cache="Slicer_Sponsor_Tier" caption="Sponsor Tier" columnCount="2" style="SlicerStyleLight6 2" lockedPosition="1" rowHeight="247650"/>
  <slicer name="Player Segment 2" xr10:uid="{E6CDB0F4-6B12-4340-825E-EF8E3070BDC6}" cache="Slicer_Player_Segment" caption="Player Segment" columnCount="2" style="SlicerStyleLight6 2" lockedPosition="1" rowHeight="24765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3" xr10:uid="{5BA82B7E-FC57-478F-B6E4-5023C93E5FCF}" cache="Slicer_Year" caption="Year" columnCount="3" style="SlicerStyleLight6 2" lockedPosition="1" rowHeight="247650"/>
  <slicer name="Month 3" xr10:uid="{AABE5E1A-A658-45AD-AD16-9BB5584F5D1C}" cache="Slicer_Month" caption="Month" columnCount="3" style="SlicerStyleLight6 2" lockedPosition="1" rowHeight="247650"/>
  <slicer name="Platform 3" xr10:uid="{15793DCF-D316-4DC6-9777-CB8752B11655}" cache="Slicer_Platform" caption="Platform" columnCount="2" style="SlicerStyleLight6 2" lockedPosition="1" rowHeight="247650"/>
  <slicer name="Region 3" xr10:uid="{7E095150-8F41-4A0B-8C6E-91C41504D8F9}" cache="Slicer_Region" caption="Region" style="SlicerStyleLight6 2" lockedPosition="1" rowHeight="247650"/>
  <slicer name="Status 3" xr10:uid="{4840AAA5-DFAB-4893-8FF9-559CD474B57F}" cache="Slicer_Status" caption="Status" columnCount="2" style="SlicerStyleLight6 2" lockedPosition="1" rowHeight="247650"/>
  <slicer name="Sponsor Tier 3" xr10:uid="{1909DE89-3B39-4863-8289-1AB7276486B1}" cache="Slicer_Sponsor_Tier" caption="Sponsor Tier" columnCount="2" style="SlicerStyleLight6 2" lockedPosition="1" rowHeight="247650"/>
  <slicer name="Player Segment 3" xr10:uid="{A2464254-82CE-436F-9D9A-1FAFCC3A9DAC}" cache="Slicer_Player_Segment" caption="Player Segment" columnCount="2" style="SlicerStyleLight6 2" lockedPosition="1" rowHeight="2476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4" xr10:uid="{5F52E912-05E9-4C9A-BBBF-C02E47453E86}" cache="Slicer_Year" caption="Year" columnCount="3" style="SlicerStyleLight6 2" lockedPosition="1" rowHeight="247650"/>
  <slicer name="Month 4" xr10:uid="{3A668685-A450-490E-BEF9-F9DCCE449733}" cache="Slicer_Month" caption="Month" columnCount="3" style="SlicerStyleLight6 2" lockedPosition="1" rowHeight="247650"/>
  <slicer name="Platform 4" xr10:uid="{7F7789E6-3A72-494F-820B-DED8746BD546}" cache="Slicer_Platform" caption="Platform" columnCount="2" style="SlicerStyleLight6 2" lockedPosition="1" rowHeight="247650"/>
  <slicer name="Region 4" xr10:uid="{29DFA500-0D05-4131-B6BE-EEFF2956E2D2}" cache="Slicer_Region" caption="Region" style="SlicerStyleLight6 2" lockedPosition="1" rowHeight="247650"/>
  <slicer name="Status 4" xr10:uid="{107B68AB-4C5B-4224-809D-45718AAF39A8}" cache="Slicer_Status" caption="Status" columnCount="2" style="SlicerStyleLight6 2" lockedPosition="1" rowHeight="247650"/>
  <slicer name="Sponsor Tier 4" xr10:uid="{2212E34B-705B-4A9E-BAFD-F7B71BF68A56}" cache="Slicer_Sponsor_Tier" caption="Sponsor Tier" columnCount="2" style="SlicerStyleLight6 2" lockedPosition="1" rowHeight="247650"/>
  <slicer name="Player Segment 4" xr10:uid="{DFD05E77-03F0-49F5-9C62-64D4334EAF0F}" cache="Slicer_Player_Segment" caption="Player Segment" columnCount="2" style="SlicerStyleLight6 2" lockedPosition="1"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1EC3F13-EEF9-494B-89E2-8767536BCF33}" name="Data" displayName="Data" ref="A3:AG503" totalsRowShown="0" headerRowDxfId="37" dataDxfId="35" headerRowBorderDxfId="36" tableBorderDxfId="34" totalsRowBorderDxfId="33">
  <tableColumns count="33">
    <tableColumn id="1" xr3:uid="{029978E7-B1C7-4258-931D-3478BE8601BF}" name="Event ID" dataDxfId="32"/>
    <tableColumn id="2" xr3:uid="{7E0D6C33-B14E-4546-B1D3-6D06BC890E29}" name="Date" dataDxfId="31"/>
    <tableColumn id="3" xr3:uid="{D1209481-1B5B-4258-B940-6C25621CE954}" name="Tournament" dataDxfId="30"/>
    <tableColumn id="4" xr3:uid="{515B0124-3046-4C6E-B4D8-B57AA0D6F848}" name="Game Title" dataDxfId="29"/>
    <tableColumn id="5" xr3:uid="{54BF781B-C218-42AF-903A-F931EB894411}" name="Platform" dataDxfId="28"/>
    <tableColumn id="6" xr3:uid="{BFD7B641-D2A8-430F-995B-E16AA113A130}" name="Region" dataDxfId="27"/>
    <tableColumn id="7" xr3:uid="{DB87F4AE-74DF-4AFE-8EEE-D841C43AA9D1}" name="Team" dataDxfId="26"/>
    <tableColumn id="8" xr3:uid="{A70E13F1-27F6-4681-98B6-BDC81F8B0309}" name="Player Segment" dataDxfId="25"/>
    <tableColumn id="9" xr3:uid="{2A531DE1-5246-4999-A8FB-6314912BD9BB}" name="Sponsor Tier" dataDxfId="24"/>
    <tableColumn id="10" xr3:uid="{F9BAEFA6-E47F-4E9C-A747-7204ADE94158}" name="Match Type" dataDxfId="23"/>
    <tableColumn id="11" xr3:uid="{2AE8A77E-2818-4E82-B833-610FAFBE7857}" name="Status" dataDxfId="22"/>
    <tableColumn id="12" xr3:uid="{64727D74-9005-4D20-B543-F2AEB289BD69}" name="Viewership" dataDxfId="21"/>
    <tableColumn id="13" xr3:uid="{641C3C83-F867-44A6-B95D-90BB6E72CB01}" name="Streaming Hours" dataDxfId="20"/>
    <tableColumn id="14" xr3:uid="{A45BAAAA-7D72-4BE3-BEEF-633D18EA2B9B}" name="Ticket Sales" dataDxfId="19"/>
    <tableColumn id="15" xr3:uid="{AFB70279-F865-4DE9-BEC5-68976C58B477}" name="Merchandise Sales" dataDxfId="18"/>
    <tableColumn id="16" xr3:uid="{075D06BF-93C1-4741-A9E4-190270E61D82}" name="Sponsorship Revenue" dataDxfId="17"/>
    <tableColumn id="17" xr3:uid="{2D6220A6-71CC-4300-9F3A-01CFC808F4EF}" name="Ad Revenue" dataDxfId="16"/>
    <tableColumn id="18" xr3:uid="{1508A877-DB5A-496F-B19D-B0E47301CA8D}" name="Revenue" dataDxfId="15"/>
    <tableColumn id="19" xr3:uid="{EC320A21-3E60-4B37-8824-181162D1CE85}" name="Prize Pool" dataDxfId="14"/>
    <tableColumn id="20" xr3:uid="{63B0CDBA-36DF-466A-BBB9-950E2138F865}" name="Production Cost" dataDxfId="13"/>
    <tableColumn id="21" xr3:uid="{A6DD2166-9505-4AEA-AE89-62FCB2C03CC5}" name="Cost" dataDxfId="12"/>
    <tableColumn id="22" xr3:uid="{494D230A-3E26-44E0-86C2-A0333C8D3830}" name="Player Rating" dataDxfId="11"/>
    <tableColumn id="23" xr3:uid="{66A7E830-055A-4D81-855F-3A1AA103E592}" name="Engagement Actions" dataDxfId="10"/>
    <tableColumn id="24" xr3:uid="{122ACC12-AD11-49CC-BF4E-9496E2271FA1}" name="Month" dataDxfId="9">
      <calculatedColumnFormula>TEXT(B4,"MMM")</calculatedColumnFormula>
    </tableColumn>
    <tableColumn id="25" xr3:uid="{BF3D566C-F787-4CAF-8D52-71E9E89E10A7}" name="Year" dataDxfId="8">
      <calculatedColumnFormula>TEXT(B4,"YYYY")</calculatedColumnFormula>
    </tableColumn>
    <tableColumn id="26" xr3:uid="{26E95FCE-7964-4F0A-B02D-FC78B7FEFD5A}" name="Total Records" dataDxfId="7"/>
    <tableColumn id="27" xr3:uid="{90C3007E-9BB5-4147-ADD0-E490874D5479}" name="Completed Count" dataDxfId="6">
      <calculatedColumnFormula>IF(K4="Completed",1,0)</calculatedColumnFormula>
    </tableColumn>
    <tableColumn id="28" xr3:uid="{2B06FA05-E3C8-459D-A55C-1589B962F73A}" name="In Progress Count" dataDxfId="5">
      <calculatedColumnFormula>IF(K4="In Progress",1,0)</calculatedColumnFormula>
    </tableColumn>
    <tableColumn id="29" xr3:uid="{72F8E2EA-1A21-4BC3-A1DF-410A09D8527C}" name="Scheduled Count" dataDxfId="4">
      <calculatedColumnFormula>IF(K4="Scheduled",1,0)</calculatedColumnFormula>
    </tableColumn>
    <tableColumn id="30" xr3:uid="{795A7718-34E4-40DB-A16D-12A7D31B6027}" name="Cancelled Count" dataDxfId="3">
      <calculatedColumnFormula>IF(K4="Cancelled",1,0)</calculatedColumnFormula>
    </tableColumn>
    <tableColumn id="31" xr3:uid="{BB60213F-D636-4250-ADFF-A2120A854C65}" name="On Hold Count" dataDxfId="2">
      <calculatedColumnFormula>IF(K4="On Hold",1,0)</calculatedColumnFormula>
    </tableColumn>
    <tableColumn id="32" xr3:uid="{EB5C7706-CAC1-4F7F-A7D1-5A0F9F867B71}" name="High Viewership Count" dataDxfId="1">
      <calculatedColumnFormula>IF(L4&gt;=100000,1,0)</calculatedColumnFormula>
    </tableColumn>
    <tableColumn id="33" xr3:uid="{0DE00779-CA04-4F67-AE30-F39F295142C0}" name="Profitable Count" dataDxfId="0">
      <calculatedColumnFormula>IF(R4&gt;U4,1,0)</calculatedColumnFormula>
    </tableColumn>
  </tableColumns>
  <tableStyleInfo name="TableStyleMedium7" showFirstColumn="0" showLastColumn="0" showRowStripes="0" showColumnStripes="0"/>
</table>
</file>

<file path=xl/theme/theme1.xml><?xml version="1.0" encoding="utf-8"?>
<a:theme xmlns:a="http://schemas.openxmlformats.org/drawingml/2006/main" name="Office Theme">
  <a:themeElements>
    <a:clrScheme name="Red">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microsoft.com/office/2007/relationships/slicer" Target="../slicers/slicer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microsoft.com/office/2007/relationships/slicer" Target="../slicers/slicer3.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microsoft.com/office/2007/relationships/slicer" Target="../slicers/slicer4.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microsoft.com/office/2007/relationships/slicer" Target="../slicers/slicer5.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21" Type="http://schemas.openxmlformats.org/officeDocument/2006/relationships/pivotTable" Target="../pivotTables/pivotTable21.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ivotTable" Target="../pivotTables/pivotTable20.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24" Type="http://schemas.openxmlformats.org/officeDocument/2006/relationships/pivotTable" Target="../pivotTables/pivotTable24.xml"/><Relationship Id="rId5" Type="http://schemas.openxmlformats.org/officeDocument/2006/relationships/pivotTable" Target="../pivotTables/pivotTable5.xml"/><Relationship Id="rId15" Type="http://schemas.openxmlformats.org/officeDocument/2006/relationships/pivotTable" Target="../pivotTables/pivotTable15.xml"/><Relationship Id="rId23" Type="http://schemas.openxmlformats.org/officeDocument/2006/relationships/pivotTable" Target="../pivotTables/pivotTable23.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 Id="rId22" Type="http://schemas.openxmlformats.org/officeDocument/2006/relationships/pivotTable" Target="../pivotTables/pivotTable2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FC535-19B8-4259-A168-B1335F077870}">
  <sheetPr codeName="Sheet1"/>
  <dimension ref="A1:AC53"/>
  <sheetViews>
    <sheetView showGridLines="0" showRowColHeaders="0" tabSelected="1" zoomScaleNormal="100" workbookViewId="0">
      <selection activeCell="W14" sqref="W14"/>
    </sheetView>
  </sheetViews>
  <sheetFormatPr defaultColWidth="8.6640625" defaultRowHeight="14.4" x14ac:dyDescent="0.3"/>
  <cols>
    <col min="1" max="20" width="8.6640625" customWidth="1"/>
  </cols>
  <sheetData>
    <row r="1" spans="1:29" x14ac:dyDescent="0.3">
      <c r="A1" s="2"/>
      <c r="B1" s="2"/>
      <c r="C1" s="2"/>
      <c r="D1" s="2"/>
      <c r="E1" s="2"/>
      <c r="F1" s="2"/>
      <c r="G1" s="2"/>
      <c r="H1" s="2"/>
      <c r="I1" s="2"/>
      <c r="J1" s="2"/>
      <c r="K1" s="2"/>
      <c r="L1" s="2"/>
      <c r="M1" s="2"/>
      <c r="N1" s="2"/>
      <c r="O1" s="2"/>
      <c r="P1" s="2"/>
      <c r="Q1" s="2"/>
      <c r="R1" s="2"/>
      <c r="S1" s="2"/>
      <c r="T1" s="2"/>
      <c r="U1" s="2"/>
      <c r="V1" s="2"/>
      <c r="W1" s="2"/>
      <c r="X1" s="2"/>
      <c r="Y1" s="2"/>
      <c r="Z1" s="2"/>
      <c r="AA1" s="2"/>
      <c r="AB1" s="2"/>
      <c r="AC1" s="2"/>
    </row>
    <row r="2" spans="1:29"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row>
    <row r="3" spans="1:29"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row>
    <row r="4" spans="1:29"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row>
    <row r="5" spans="1:29"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row>
    <row r="6" spans="1:29" x14ac:dyDescent="0.3">
      <c r="A6" s="2"/>
      <c r="B6" s="2"/>
      <c r="C6" s="2"/>
      <c r="D6" s="2"/>
      <c r="E6" s="2"/>
      <c r="F6" s="2"/>
      <c r="G6" s="2"/>
      <c r="H6" s="2"/>
      <c r="I6" s="2"/>
      <c r="J6" s="2"/>
      <c r="K6" s="2"/>
      <c r="L6" s="2"/>
      <c r="M6" s="2"/>
      <c r="N6" s="2"/>
      <c r="O6" s="2"/>
      <c r="P6" s="2"/>
      <c r="Q6" s="2"/>
      <c r="R6" s="2"/>
      <c r="S6" s="2"/>
      <c r="T6" s="2"/>
      <c r="U6" s="2"/>
      <c r="V6" s="2"/>
      <c r="W6" s="2"/>
      <c r="X6" s="2"/>
      <c r="Y6" s="2"/>
      <c r="Z6" s="2"/>
      <c r="AA6" s="2"/>
      <c r="AB6" s="2"/>
      <c r="AC6" s="2"/>
    </row>
    <row r="7" spans="1:29" x14ac:dyDescent="0.3">
      <c r="A7" s="2"/>
      <c r="B7" s="2"/>
      <c r="C7" s="2"/>
      <c r="D7" s="2"/>
      <c r="E7" s="2"/>
      <c r="F7" s="2"/>
      <c r="G7" s="2"/>
      <c r="H7" s="2"/>
      <c r="I7" s="2"/>
      <c r="J7" s="2"/>
      <c r="K7" s="2"/>
      <c r="L7" s="2"/>
      <c r="M7" s="2"/>
      <c r="N7" s="2"/>
      <c r="O7" s="2"/>
      <c r="P7" s="2"/>
      <c r="Q7" s="2"/>
      <c r="R7" s="2"/>
      <c r="S7" s="2"/>
      <c r="T7" s="2"/>
      <c r="U7" s="2"/>
      <c r="V7" s="2"/>
      <c r="W7" s="2"/>
      <c r="X7" s="2"/>
      <c r="Y7" s="2"/>
      <c r="Z7" s="2"/>
      <c r="AA7" s="2"/>
      <c r="AB7" s="2"/>
      <c r="AC7" s="2"/>
    </row>
    <row r="8" spans="1:29" x14ac:dyDescent="0.3">
      <c r="A8" s="2"/>
      <c r="B8" s="2"/>
      <c r="C8" s="2"/>
      <c r="D8" s="2"/>
      <c r="E8" s="2"/>
      <c r="F8" s="2"/>
      <c r="G8" s="2"/>
      <c r="H8" s="2"/>
      <c r="I8" s="2"/>
      <c r="J8" s="2"/>
      <c r="K8" s="2"/>
      <c r="L8" s="2"/>
      <c r="M8" s="2"/>
      <c r="N8" s="2"/>
      <c r="O8" s="2"/>
      <c r="P8" s="2"/>
      <c r="Q8" s="2"/>
      <c r="R8" s="2"/>
      <c r="S8" s="2"/>
      <c r="T8" s="2"/>
      <c r="U8" s="2"/>
      <c r="V8" s="2"/>
      <c r="W8" s="2"/>
      <c r="X8" s="2"/>
      <c r="Y8" s="2"/>
      <c r="Z8" s="2"/>
      <c r="AA8" s="2"/>
      <c r="AB8" s="2"/>
      <c r="AC8" s="2"/>
    </row>
    <row r="9" spans="1:29" x14ac:dyDescent="0.3">
      <c r="A9" s="2"/>
      <c r="B9" s="2"/>
      <c r="C9" s="2"/>
      <c r="D9" s="2"/>
      <c r="E9" s="2"/>
      <c r="F9" s="2"/>
      <c r="G9" s="2"/>
      <c r="H9" s="2"/>
      <c r="I9" s="2"/>
      <c r="J9" s="2"/>
      <c r="K9" s="2"/>
      <c r="L9" s="2"/>
      <c r="M9" s="2"/>
      <c r="N9" s="2"/>
      <c r="O9" s="2"/>
      <c r="P9" s="2"/>
      <c r="Q9" s="2"/>
      <c r="R9" s="2"/>
      <c r="S9" s="2"/>
      <c r="T9" s="2"/>
      <c r="U9" s="2"/>
      <c r="V9" s="2"/>
      <c r="W9" s="2"/>
      <c r="X9" s="2"/>
      <c r="Y9" s="2"/>
      <c r="Z9" s="2"/>
      <c r="AA9" s="2"/>
      <c r="AB9" s="2"/>
      <c r="AC9" s="2"/>
    </row>
    <row r="10" spans="1:29" x14ac:dyDescent="0.3">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row>
    <row r="11" spans="1:29" x14ac:dyDescent="0.3">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row>
    <row r="12" spans="1:29" x14ac:dyDescent="0.3">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row>
    <row r="13" spans="1:29" x14ac:dyDescent="0.3">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row>
    <row r="14" spans="1:29" x14ac:dyDescent="0.3">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row>
    <row r="15" spans="1:29" x14ac:dyDescent="0.3">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row>
    <row r="16" spans="1:29" x14ac:dyDescent="0.3">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row>
    <row r="17" spans="1:29" x14ac:dyDescent="0.3">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row>
    <row r="18" spans="1:29"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row>
    <row r="19" spans="1:29" x14ac:dyDescent="0.3">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row>
    <row r="20" spans="1:29" x14ac:dyDescent="0.3">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row>
    <row r="21" spans="1:29" x14ac:dyDescent="0.3">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row>
    <row r="22" spans="1:29" x14ac:dyDescent="0.3">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row>
    <row r="23" spans="1:29" x14ac:dyDescent="0.3">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row>
    <row r="24" spans="1:29" x14ac:dyDescent="0.3">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row>
    <row r="25" spans="1:29" x14ac:dyDescent="0.3">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row>
    <row r="26" spans="1:29" x14ac:dyDescent="0.3">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row>
    <row r="27" spans="1:29"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row>
    <row r="28" spans="1:29" x14ac:dyDescent="0.3">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row>
    <row r="29" spans="1:29" x14ac:dyDescent="0.3">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row>
    <row r="30" spans="1:29" x14ac:dyDescent="0.3">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row>
    <row r="31" spans="1:29" x14ac:dyDescent="0.3">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row>
    <row r="32" spans="1:29"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row>
    <row r="33" spans="1:29"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row>
    <row r="34" spans="1:29"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row>
    <row r="35" spans="1:29"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row>
    <row r="36" spans="1:29"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row>
    <row r="37" spans="1:29"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row>
    <row r="38" spans="1:29"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row>
    <row r="39" spans="1:29"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row>
    <row r="40" spans="1:29"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1:29"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29"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1:29"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1:29"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590F5-36CA-45F6-A13B-A8EB9F1F0CC0}">
  <dimension ref="A1:AC53"/>
  <sheetViews>
    <sheetView showGridLines="0" showRowColHeaders="0" zoomScaleNormal="100" workbookViewId="0"/>
  </sheetViews>
  <sheetFormatPr defaultColWidth="8.6640625" defaultRowHeight="14.4" x14ac:dyDescent="0.3"/>
  <cols>
    <col min="1" max="20" width="8.6640625" customWidth="1"/>
  </cols>
  <sheetData>
    <row r="1" spans="1:29" x14ac:dyDescent="0.3">
      <c r="A1" s="2"/>
      <c r="B1" s="2"/>
      <c r="C1" s="2"/>
      <c r="D1" s="2"/>
      <c r="E1" s="2"/>
      <c r="F1" s="2"/>
      <c r="G1" s="2"/>
      <c r="H1" s="2"/>
      <c r="I1" s="2"/>
      <c r="J1" s="2"/>
      <c r="K1" s="2"/>
      <c r="L1" s="2"/>
      <c r="M1" s="2"/>
      <c r="N1" s="2"/>
      <c r="O1" s="2"/>
      <c r="P1" s="2"/>
      <c r="Q1" s="2"/>
      <c r="R1" s="2"/>
      <c r="S1" s="2"/>
      <c r="T1" s="2"/>
      <c r="U1" s="2"/>
      <c r="V1" s="2"/>
      <c r="W1" s="2"/>
      <c r="X1" s="2"/>
      <c r="Y1" s="2"/>
      <c r="Z1" s="2"/>
      <c r="AA1" s="2"/>
      <c r="AB1" s="2"/>
      <c r="AC1" s="2"/>
    </row>
    <row r="2" spans="1:29"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row>
    <row r="3" spans="1:29"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row>
    <row r="4" spans="1:29"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row>
    <row r="5" spans="1:29"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row>
    <row r="6" spans="1:29" x14ac:dyDescent="0.3">
      <c r="A6" s="2"/>
      <c r="B6" s="2"/>
      <c r="C6" s="2"/>
      <c r="D6" s="2"/>
      <c r="E6" s="2"/>
      <c r="F6" s="2"/>
      <c r="G6" s="2"/>
      <c r="H6" s="2"/>
      <c r="I6" s="2"/>
      <c r="J6" s="2"/>
      <c r="K6" s="2"/>
      <c r="L6" s="2"/>
      <c r="M6" s="2"/>
      <c r="N6" s="2"/>
      <c r="O6" s="2"/>
      <c r="P6" s="2"/>
      <c r="Q6" s="2"/>
      <c r="R6" s="2"/>
      <c r="S6" s="2"/>
      <c r="T6" s="2"/>
      <c r="U6" s="2"/>
      <c r="V6" s="2"/>
      <c r="W6" s="2"/>
      <c r="X6" s="2"/>
      <c r="Y6" s="2"/>
      <c r="Z6" s="2"/>
      <c r="AA6" s="2"/>
      <c r="AB6" s="2"/>
      <c r="AC6" s="2"/>
    </row>
    <row r="7" spans="1:29" x14ac:dyDescent="0.3">
      <c r="A7" s="2"/>
      <c r="B7" s="2"/>
      <c r="C7" s="2"/>
      <c r="D7" s="2"/>
      <c r="E7" s="2"/>
      <c r="F7" s="2"/>
      <c r="G7" s="2"/>
      <c r="H7" s="2"/>
      <c r="I7" s="2"/>
      <c r="J7" s="2"/>
      <c r="K7" s="2"/>
      <c r="L7" s="2"/>
      <c r="M7" s="2"/>
      <c r="N7" s="2"/>
      <c r="O7" s="2"/>
      <c r="P7" s="2"/>
      <c r="Q7" s="2"/>
      <c r="R7" s="2"/>
      <c r="S7" s="2"/>
      <c r="T7" s="2"/>
      <c r="U7" s="2"/>
      <c r="V7" s="2"/>
      <c r="W7" s="2"/>
      <c r="X7" s="2"/>
      <c r="Y7" s="2"/>
      <c r="Z7" s="2"/>
      <c r="AA7" s="2"/>
      <c r="AB7" s="2"/>
      <c r="AC7" s="2"/>
    </row>
    <row r="8" spans="1:29" x14ac:dyDescent="0.3">
      <c r="A8" s="2"/>
      <c r="B8" s="2"/>
      <c r="C8" s="2"/>
      <c r="D8" s="2"/>
      <c r="E8" s="2"/>
      <c r="F8" s="2"/>
      <c r="G8" s="2"/>
      <c r="H8" s="2"/>
      <c r="I8" s="2"/>
      <c r="J8" s="2"/>
      <c r="K8" s="2"/>
      <c r="L8" s="2"/>
      <c r="M8" s="2"/>
      <c r="N8" s="2"/>
      <c r="O8" s="2"/>
      <c r="P8" s="2"/>
      <c r="Q8" s="2"/>
      <c r="R8" s="2"/>
      <c r="S8" s="2"/>
      <c r="T8" s="2"/>
      <c r="U8" s="2"/>
      <c r="V8" s="2"/>
      <c r="W8" s="2"/>
      <c r="X8" s="2"/>
      <c r="Y8" s="2"/>
      <c r="Z8" s="2"/>
      <c r="AA8" s="2"/>
      <c r="AB8" s="2"/>
      <c r="AC8" s="2"/>
    </row>
    <row r="9" spans="1:29" x14ac:dyDescent="0.3">
      <c r="A9" s="2"/>
      <c r="B9" s="2"/>
      <c r="C9" s="2"/>
      <c r="D9" s="2"/>
      <c r="E9" s="2"/>
      <c r="F9" s="2"/>
      <c r="G9" s="2"/>
      <c r="H9" s="2"/>
      <c r="I9" s="2"/>
      <c r="J9" s="2"/>
      <c r="K9" s="2"/>
      <c r="L9" s="2"/>
      <c r="M9" s="2"/>
      <c r="N9" s="2"/>
      <c r="O9" s="2"/>
      <c r="P9" s="2"/>
      <c r="Q9" s="2"/>
      <c r="R9" s="2"/>
      <c r="S9" s="2"/>
      <c r="T9" s="2"/>
      <c r="U9" s="2"/>
      <c r="V9" s="2"/>
      <c r="W9" s="2"/>
      <c r="X9" s="2"/>
      <c r="Y9" s="2"/>
      <c r="Z9" s="2"/>
      <c r="AA9" s="2"/>
      <c r="AB9" s="2"/>
      <c r="AC9" s="2"/>
    </row>
    <row r="10" spans="1:29" x14ac:dyDescent="0.3">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row>
    <row r="11" spans="1:29" x14ac:dyDescent="0.3">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row>
    <row r="12" spans="1:29" x14ac:dyDescent="0.3">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row>
    <row r="13" spans="1:29" x14ac:dyDescent="0.3">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row>
    <row r="14" spans="1:29" x14ac:dyDescent="0.3">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row>
    <row r="15" spans="1:29" x14ac:dyDescent="0.3">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row>
    <row r="16" spans="1:29" x14ac:dyDescent="0.3">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row>
    <row r="17" spans="1:29" x14ac:dyDescent="0.3">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row>
    <row r="18" spans="1:29"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row>
    <row r="19" spans="1:29" x14ac:dyDescent="0.3">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row>
    <row r="20" spans="1:29" x14ac:dyDescent="0.3">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row>
    <row r="21" spans="1:29" x14ac:dyDescent="0.3">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row>
    <row r="22" spans="1:29" x14ac:dyDescent="0.3">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row>
    <row r="23" spans="1:29" x14ac:dyDescent="0.3">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row>
    <row r="24" spans="1:29" x14ac:dyDescent="0.3">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row>
    <row r="25" spans="1:29" x14ac:dyDescent="0.3">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row>
    <row r="26" spans="1:29" x14ac:dyDescent="0.3">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row>
    <row r="27" spans="1:29"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row>
    <row r="28" spans="1:29" x14ac:dyDescent="0.3">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row>
    <row r="29" spans="1:29" x14ac:dyDescent="0.3">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row>
    <row r="30" spans="1:29" x14ac:dyDescent="0.3">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row>
    <row r="31" spans="1:29" x14ac:dyDescent="0.3">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row>
    <row r="32" spans="1:29"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row>
    <row r="33" spans="1:29"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row>
    <row r="34" spans="1:29"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row>
    <row r="35" spans="1:29"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row>
    <row r="36" spans="1:29"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row>
    <row r="37" spans="1:29"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row>
    <row r="38" spans="1:29"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row>
    <row r="39" spans="1:29"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row>
    <row r="40" spans="1:29"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1:29"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29"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1:29"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1:29"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96566-057F-4386-BB54-9B299B018CAB}">
  <dimension ref="A1:AC53"/>
  <sheetViews>
    <sheetView showGridLines="0" showRowColHeaders="0" zoomScaleNormal="100" workbookViewId="0"/>
  </sheetViews>
  <sheetFormatPr defaultColWidth="8.6640625" defaultRowHeight="14.4" x14ac:dyDescent="0.3"/>
  <cols>
    <col min="1" max="20" width="8.6640625" customWidth="1"/>
  </cols>
  <sheetData>
    <row r="1" spans="1:29" x14ac:dyDescent="0.3">
      <c r="A1" s="2"/>
      <c r="B1" s="2"/>
      <c r="C1" s="2"/>
      <c r="D1" s="2"/>
      <c r="E1" s="2"/>
      <c r="F1" s="2"/>
      <c r="G1" s="2"/>
      <c r="H1" s="2"/>
      <c r="I1" s="2"/>
      <c r="J1" s="2"/>
      <c r="K1" s="2"/>
      <c r="L1" s="2"/>
      <c r="M1" s="2"/>
      <c r="N1" s="2"/>
      <c r="O1" s="2"/>
      <c r="P1" s="2"/>
      <c r="Q1" s="2"/>
      <c r="R1" s="2"/>
      <c r="S1" s="2"/>
      <c r="T1" s="2"/>
      <c r="U1" s="2"/>
      <c r="V1" s="2"/>
      <c r="W1" s="2"/>
      <c r="X1" s="2"/>
      <c r="Y1" s="2"/>
      <c r="Z1" s="2"/>
      <c r="AA1" s="2"/>
      <c r="AB1" s="2"/>
      <c r="AC1" s="2"/>
    </row>
    <row r="2" spans="1:29"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row>
    <row r="3" spans="1:29"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row>
    <row r="4" spans="1:29"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row>
    <row r="5" spans="1:29"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row>
    <row r="6" spans="1:29" x14ac:dyDescent="0.3">
      <c r="A6" s="2"/>
      <c r="B6" s="2"/>
      <c r="C6" s="2"/>
      <c r="D6" s="2"/>
      <c r="E6" s="2"/>
      <c r="F6" s="2"/>
      <c r="G6" s="2"/>
      <c r="H6" s="2"/>
      <c r="I6" s="2"/>
      <c r="J6" s="2"/>
      <c r="K6" s="2"/>
      <c r="L6" s="2"/>
      <c r="M6" s="2"/>
      <c r="N6" s="2"/>
      <c r="O6" s="2"/>
      <c r="P6" s="2"/>
      <c r="Q6" s="2"/>
      <c r="R6" s="2"/>
      <c r="S6" s="2"/>
      <c r="T6" s="2"/>
      <c r="U6" s="2"/>
      <c r="V6" s="2"/>
      <c r="W6" s="2"/>
      <c r="X6" s="2"/>
      <c r="Y6" s="2"/>
      <c r="Z6" s="2"/>
      <c r="AA6" s="2"/>
      <c r="AB6" s="2"/>
      <c r="AC6" s="2"/>
    </row>
    <row r="7" spans="1:29" x14ac:dyDescent="0.3">
      <c r="A7" s="2"/>
      <c r="B7" s="2"/>
      <c r="C7" s="2"/>
      <c r="D7" s="2"/>
      <c r="E7" s="2"/>
      <c r="F7" s="2"/>
      <c r="G7" s="2"/>
      <c r="H7" s="2"/>
      <c r="I7" s="2"/>
      <c r="J7" s="2"/>
      <c r="K7" s="2"/>
      <c r="L7" s="2"/>
      <c r="M7" s="2"/>
      <c r="N7" s="2"/>
      <c r="O7" s="2"/>
      <c r="P7" s="2"/>
      <c r="Q7" s="2"/>
      <c r="R7" s="2"/>
      <c r="S7" s="2"/>
      <c r="T7" s="2"/>
      <c r="U7" s="2"/>
      <c r="V7" s="2"/>
      <c r="W7" s="2"/>
      <c r="X7" s="2"/>
      <c r="Y7" s="2"/>
      <c r="Z7" s="2"/>
      <c r="AA7" s="2"/>
      <c r="AB7" s="2"/>
      <c r="AC7" s="2"/>
    </row>
    <row r="8" spans="1:29" x14ac:dyDescent="0.3">
      <c r="A8" s="2"/>
      <c r="B8" s="2"/>
      <c r="C8" s="2"/>
      <c r="D8" s="2"/>
      <c r="E8" s="2"/>
      <c r="F8" s="2"/>
      <c r="G8" s="2"/>
      <c r="H8" s="2"/>
      <c r="I8" s="2"/>
      <c r="J8" s="2"/>
      <c r="K8" s="2"/>
      <c r="L8" s="2"/>
      <c r="M8" s="2"/>
      <c r="N8" s="2"/>
      <c r="O8" s="2"/>
      <c r="P8" s="2"/>
      <c r="Q8" s="2"/>
      <c r="R8" s="2"/>
      <c r="S8" s="2"/>
      <c r="T8" s="2"/>
      <c r="U8" s="2"/>
      <c r="V8" s="2"/>
      <c r="W8" s="2"/>
      <c r="X8" s="2"/>
      <c r="Y8" s="2"/>
      <c r="Z8" s="2"/>
      <c r="AA8" s="2"/>
      <c r="AB8" s="2"/>
      <c r="AC8" s="2"/>
    </row>
    <row r="9" spans="1:29" x14ac:dyDescent="0.3">
      <c r="A9" s="2"/>
      <c r="B9" s="2"/>
      <c r="C9" s="2"/>
      <c r="D9" s="2"/>
      <c r="E9" s="2"/>
      <c r="F9" s="2"/>
      <c r="G9" s="2"/>
      <c r="H9" s="2"/>
      <c r="I9" s="2"/>
      <c r="J9" s="2"/>
      <c r="K9" s="2"/>
      <c r="L9" s="2"/>
      <c r="M9" s="2"/>
      <c r="N9" s="2"/>
      <c r="O9" s="2"/>
      <c r="P9" s="2"/>
      <c r="Q9" s="2"/>
      <c r="R9" s="2"/>
      <c r="S9" s="2"/>
      <c r="T9" s="2"/>
      <c r="U9" s="2"/>
      <c r="V9" s="2"/>
      <c r="W9" s="2"/>
      <c r="X9" s="2"/>
      <c r="Y9" s="2"/>
      <c r="Z9" s="2"/>
      <c r="AA9" s="2"/>
      <c r="AB9" s="2"/>
      <c r="AC9" s="2"/>
    </row>
    <row r="10" spans="1:29" x14ac:dyDescent="0.3">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row>
    <row r="11" spans="1:29" x14ac:dyDescent="0.3">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row>
    <row r="12" spans="1:29" x14ac:dyDescent="0.3">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row>
    <row r="13" spans="1:29" x14ac:dyDescent="0.3">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row>
    <row r="14" spans="1:29" x14ac:dyDescent="0.3">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row>
    <row r="15" spans="1:29" x14ac:dyDescent="0.3">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row>
    <row r="16" spans="1:29" x14ac:dyDescent="0.3">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row>
    <row r="17" spans="1:29" x14ac:dyDescent="0.3">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row>
    <row r="18" spans="1:29"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row>
    <row r="19" spans="1:29" x14ac:dyDescent="0.3">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row>
    <row r="20" spans="1:29" x14ac:dyDescent="0.3">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row>
    <row r="21" spans="1:29" x14ac:dyDescent="0.3">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row>
    <row r="22" spans="1:29" x14ac:dyDescent="0.3">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row>
    <row r="23" spans="1:29" x14ac:dyDescent="0.3">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row>
    <row r="24" spans="1:29" x14ac:dyDescent="0.3">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row>
    <row r="25" spans="1:29" x14ac:dyDescent="0.3">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row>
    <row r="26" spans="1:29" x14ac:dyDescent="0.3">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row>
    <row r="27" spans="1:29"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row>
    <row r="28" spans="1:29" x14ac:dyDescent="0.3">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row>
    <row r="29" spans="1:29" x14ac:dyDescent="0.3">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row>
    <row r="30" spans="1:29" x14ac:dyDescent="0.3">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row>
    <row r="31" spans="1:29" x14ac:dyDescent="0.3">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row>
    <row r="32" spans="1:29"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row>
    <row r="33" spans="1:29"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row>
    <row r="34" spans="1:29"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row>
    <row r="35" spans="1:29"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row>
    <row r="36" spans="1:29"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row>
    <row r="37" spans="1:29"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row>
    <row r="38" spans="1:29"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row>
    <row r="39" spans="1:29"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row>
    <row r="40" spans="1:29"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1:29"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29"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1:29"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1:29"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7AB0-D030-4A25-A760-2087E74DF66B}">
  <dimension ref="A1:AC53"/>
  <sheetViews>
    <sheetView showGridLines="0" showRowColHeaders="0" zoomScaleNormal="100" workbookViewId="0"/>
  </sheetViews>
  <sheetFormatPr defaultColWidth="8.6640625" defaultRowHeight="14.4" x14ac:dyDescent="0.3"/>
  <cols>
    <col min="1" max="20" width="8.6640625" customWidth="1"/>
  </cols>
  <sheetData>
    <row r="1" spans="1:29" x14ac:dyDescent="0.3">
      <c r="A1" s="2"/>
      <c r="B1" s="2"/>
      <c r="C1" s="2"/>
      <c r="D1" s="2"/>
      <c r="E1" s="2"/>
      <c r="F1" s="2"/>
      <c r="G1" s="2"/>
      <c r="H1" s="2"/>
      <c r="I1" s="2"/>
      <c r="J1" s="2"/>
      <c r="K1" s="2"/>
      <c r="L1" s="2"/>
      <c r="M1" s="2"/>
      <c r="N1" s="2"/>
      <c r="O1" s="2"/>
      <c r="P1" s="2"/>
      <c r="Q1" s="2"/>
      <c r="R1" s="2"/>
      <c r="S1" s="2"/>
      <c r="T1" s="2"/>
      <c r="U1" s="2"/>
      <c r="V1" s="2"/>
      <c r="W1" s="2"/>
      <c r="X1" s="2"/>
      <c r="Y1" s="2"/>
      <c r="Z1" s="2"/>
      <c r="AA1" s="2"/>
      <c r="AB1" s="2"/>
      <c r="AC1" s="2"/>
    </row>
    <row r="2" spans="1:29"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row>
    <row r="3" spans="1:29"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row>
    <row r="4" spans="1:29"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row>
    <row r="5" spans="1:29"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row>
    <row r="6" spans="1:29" x14ac:dyDescent="0.3">
      <c r="A6" s="2"/>
      <c r="B6" s="2"/>
      <c r="C6" s="2"/>
      <c r="D6" s="2"/>
      <c r="E6" s="2"/>
      <c r="F6" s="2"/>
      <c r="G6" s="2"/>
      <c r="H6" s="2"/>
      <c r="I6" s="2"/>
      <c r="J6" s="2"/>
      <c r="K6" s="2"/>
      <c r="L6" s="2"/>
      <c r="M6" s="2"/>
      <c r="N6" s="2"/>
      <c r="O6" s="2"/>
      <c r="P6" s="2"/>
      <c r="Q6" s="2"/>
      <c r="R6" s="2"/>
      <c r="S6" s="2"/>
      <c r="T6" s="2"/>
      <c r="U6" s="2"/>
      <c r="V6" s="2"/>
      <c r="W6" s="2"/>
      <c r="X6" s="2"/>
      <c r="Y6" s="2"/>
      <c r="Z6" s="2"/>
      <c r="AA6" s="2"/>
      <c r="AB6" s="2"/>
      <c r="AC6" s="2"/>
    </row>
    <row r="7" spans="1:29" x14ac:dyDescent="0.3">
      <c r="A7" s="2"/>
      <c r="B7" s="2"/>
      <c r="C7" s="2"/>
      <c r="D7" s="2"/>
      <c r="E7" s="2"/>
      <c r="F7" s="2"/>
      <c r="G7" s="2"/>
      <c r="H7" s="2"/>
      <c r="I7" s="2"/>
      <c r="J7" s="2"/>
      <c r="K7" s="2"/>
      <c r="L7" s="2"/>
      <c r="M7" s="2"/>
      <c r="N7" s="2"/>
      <c r="O7" s="2"/>
      <c r="P7" s="2"/>
      <c r="Q7" s="2"/>
      <c r="R7" s="2"/>
      <c r="S7" s="2"/>
      <c r="T7" s="2"/>
      <c r="U7" s="2"/>
      <c r="V7" s="2"/>
      <c r="W7" s="2"/>
      <c r="X7" s="2"/>
      <c r="Y7" s="2"/>
      <c r="Z7" s="2"/>
      <c r="AA7" s="2"/>
      <c r="AB7" s="2"/>
      <c r="AC7" s="2"/>
    </row>
    <row r="8" spans="1:29" x14ac:dyDescent="0.3">
      <c r="A8" s="2"/>
      <c r="B8" s="2"/>
      <c r="C8" s="2"/>
      <c r="D8" s="2"/>
      <c r="E8" s="2"/>
      <c r="F8" s="2"/>
      <c r="G8" s="2"/>
      <c r="H8" s="2"/>
      <c r="I8" s="2"/>
      <c r="J8" s="2"/>
      <c r="K8" s="2"/>
      <c r="L8" s="2"/>
      <c r="M8" s="2"/>
      <c r="N8" s="2"/>
      <c r="O8" s="2"/>
      <c r="P8" s="2"/>
      <c r="Q8" s="2"/>
      <c r="R8" s="2"/>
      <c r="S8" s="2"/>
      <c r="T8" s="2"/>
      <c r="U8" s="2"/>
      <c r="V8" s="2"/>
      <c r="W8" s="2"/>
      <c r="X8" s="2"/>
      <c r="Y8" s="2"/>
      <c r="Z8" s="2"/>
      <c r="AA8" s="2"/>
      <c r="AB8" s="2"/>
      <c r="AC8" s="2"/>
    </row>
    <row r="9" spans="1:29" x14ac:dyDescent="0.3">
      <c r="A9" s="2"/>
      <c r="B9" s="2"/>
      <c r="C9" s="2"/>
      <c r="D9" s="2"/>
      <c r="E9" s="2"/>
      <c r="F9" s="2"/>
      <c r="G9" s="2"/>
      <c r="H9" s="2"/>
      <c r="I9" s="2"/>
      <c r="J9" s="2"/>
      <c r="K9" s="2"/>
      <c r="L9" s="2"/>
      <c r="M9" s="2"/>
      <c r="N9" s="2"/>
      <c r="O9" s="2"/>
      <c r="P9" s="2"/>
      <c r="Q9" s="2"/>
      <c r="R9" s="2"/>
      <c r="S9" s="2"/>
      <c r="T9" s="2"/>
      <c r="U9" s="2"/>
      <c r="V9" s="2"/>
      <c r="W9" s="2"/>
      <c r="X9" s="2"/>
      <c r="Y9" s="2"/>
      <c r="Z9" s="2"/>
      <c r="AA9" s="2"/>
      <c r="AB9" s="2"/>
      <c r="AC9" s="2"/>
    </row>
    <row r="10" spans="1:29" x14ac:dyDescent="0.3">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row>
    <row r="11" spans="1:29" x14ac:dyDescent="0.3">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row>
    <row r="12" spans="1:29" x14ac:dyDescent="0.3">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row>
    <row r="13" spans="1:29" x14ac:dyDescent="0.3">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row>
    <row r="14" spans="1:29" x14ac:dyDescent="0.3">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row>
    <row r="15" spans="1:29" x14ac:dyDescent="0.3">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row>
    <row r="16" spans="1:29" x14ac:dyDescent="0.3">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row>
    <row r="17" spans="1:29" x14ac:dyDescent="0.3">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row>
    <row r="18" spans="1:29"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row>
    <row r="19" spans="1:29" x14ac:dyDescent="0.3">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row>
    <row r="20" spans="1:29" x14ac:dyDescent="0.3">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row>
    <row r="21" spans="1:29" x14ac:dyDescent="0.3">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row>
    <row r="22" spans="1:29" x14ac:dyDescent="0.3">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row>
    <row r="23" spans="1:29" x14ac:dyDescent="0.3">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row>
    <row r="24" spans="1:29" x14ac:dyDescent="0.3">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row>
    <row r="25" spans="1:29" x14ac:dyDescent="0.3">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row>
    <row r="26" spans="1:29" x14ac:dyDescent="0.3">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row>
    <row r="27" spans="1:29"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row>
    <row r="28" spans="1:29" x14ac:dyDescent="0.3">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row>
    <row r="29" spans="1:29" x14ac:dyDescent="0.3">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row>
    <row r="30" spans="1:29" x14ac:dyDescent="0.3">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row>
    <row r="31" spans="1:29" x14ac:dyDescent="0.3">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row>
    <row r="32" spans="1:29"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row>
    <row r="33" spans="1:29"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row>
    <row r="34" spans="1:29"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row>
    <row r="35" spans="1:29"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row>
    <row r="36" spans="1:29"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row>
    <row r="37" spans="1:29"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row>
    <row r="38" spans="1:29"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row>
    <row r="39" spans="1:29"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row>
    <row r="40" spans="1:29"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1:29"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29"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1:29"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1:29"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A89C-DC86-4998-9173-81DE9D2C6388}">
  <dimension ref="A1:AC53"/>
  <sheetViews>
    <sheetView showGridLines="0" showRowColHeaders="0" zoomScaleNormal="100" workbookViewId="0"/>
  </sheetViews>
  <sheetFormatPr defaultColWidth="8.6640625" defaultRowHeight="14.4" x14ac:dyDescent="0.3"/>
  <cols>
    <col min="1" max="20" width="8.6640625" customWidth="1"/>
  </cols>
  <sheetData>
    <row r="1" spans="1:29" x14ac:dyDescent="0.3">
      <c r="A1" s="2"/>
      <c r="B1" s="2"/>
      <c r="C1" s="2"/>
      <c r="D1" s="2"/>
      <c r="E1" s="2"/>
      <c r="F1" s="2"/>
      <c r="G1" s="2"/>
      <c r="H1" s="2"/>
      <c r="I1" s="2"/>
      <c r="J1" s="2"/>
      <c r="K1" s="2"/>
      <c r="L1" s="2"/>
      <c r="M1" s="2"/>
      <c r="N1" s="2"/>
      <c r="O1" s="2"/>
      <c r="P1" s="2"/>
      <c r="Q1" s="2"/>
      <c r="R1" s="2"/>
      <c r="S1" s="2"/>
      <c r="T1" s="2"/>
      <c r="U1" s="2"/>
      <c r="V1" s="2"/>
      <c r="W1" s="2"/>
      <c r="X1" s="2"/>
      <c r="Y1" s="2"/>
      <c r="Z1" s="2"/>
      <c r="AA1" s="2"/>
      <c r="AB1" s="2"/>
      <c r="AC1" s="2"/>
    </row>
    <row r="2" spans="1:29"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row>
    <row r="3" spans="1:29" x14ac:dyDescent="0.3">
      <c r="A3" s="2"/>
      <c r="B3" s="2"/>
      <c r="C3" s="2"/>
      <c r="D3" s="2"/>
      <c r="E3" s="2"/>
      <c r="F3" s="2"/>
      <c r="G3" s="2"/>
      <c r="H3" s="2"/>
      <c r="I3" s="2"/>
      <c r="J3" s="2"/>
      <c r="K3" s="2"/>
      <c r="L3" s="2"/>
      <c r="M3" s="2"/>
      <c r="N3" s="2"/>
      <c r="O3" s="2"/>
      <c r="P3" s="2"/>
      <c r="Q3" s="2"/>
      <c r="R3" s="2"/>
      <c r="S3" s="2"/>
      <c r="T3" s="2"/>
      <c r="U3" s="2"/>
      <c r="V3" s="2"/>
      <c r="W3" s="2"/>
      <c r="X3" s="2"/>
      <c r="Y3" s="2"/>
      <c r="Z3" s="2"/>
      <c r="AA3" s="2"/>
      <c r="AB3" s="2"/>
      <c r="AC3" s="2"/>
    </row>
    <row r="4" spans="1:29" x14ac:dyDescent="0.3">
      <c r="A4" s="2"/>
      <c r="B4" s="2"/>
      <c r="C4" s="2"/>
      <c r="D4" s="2"/>
      <c r="E4" s="2"/>
      <c r="F4" s="2"/>
      <c r="G4" s="2"/>
      <c r="H4" s="2"/>
      <c r="I4" s="2"/>
      <c r="J4" s="2"/>
      <c r="K4" s="2"/>
      <c r="L4" s="2"/>
      <c r="M4" s="2"/>
      <c r="N4" s="2"/>
      <c r="O4" s="2"/>
      <c r="P4" s="2"/>
      <c r="Q4" s="2"/>
      <c r="R4" s="2"/>
      <c r="S4" s="2"/>
      <c r="T4" s="2"/>
      <c r="U4" s="2"/>
      <c r="V4" s="2"/>
      <c r="W4" s="2"/>
      <c r="X4" s="2"/>
      <c r="Y4" s="2"/>
      <c r="Z4" s="2"/>
      <c r="AA4" s="2"/>
      <c r="AB4" s="2"/>
      <c r="AC4" s="2"/>
    </row>
    <row r="5" spans="1:29"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row>
    <row r="6" spans="1:29" x14ac:dyDescent="0.3">
      <c r="A6" s="2"/>
      <c r="B6" s="2"/>
      <c r="C6" s="2"/>
      <c r="D6" s="2"/>
      <c r="E6" s="2"/>
      <c r="F6" s="2"/>
      <c r="G6" s="2"/>
      <c r="H6" s="2"/>
      <c r="I6" s="2"/>
      <c r="J6" s="2"/>
      <c r="K6" s="2"/>
      <c r="L6" s="2"/>
      <c r="M6" s="2"/>
      <c r="N6" s="2"/>
      <c r="O6" s="2"/>
      <c r="P6" s="2"/>
      <c r="Q6" s="2"/>
      <c r="R6" s="2"/>
      <c r="S6" s="2"/>
      <c r="T6" s="2"/>
      <c r="U6" s="2"/>
      <c r="V6" s="2"/>
      <c r="W6" s="2"/>
      <c r="X6" s="2"/>
      <c r="Y6" s="2"/>
      <c r="Z6" s="2"/>
      <c r="AA6" s="2"/>
      <c r="AB6" s="2"/>
      <c r="AC6" s="2"/>
    </row>
    <row r="7" spans="1:29" x14ac:dyDescent="0.3">
      <c r="A7" s="2"/>
      <c r="B7" s="2"/>
      <c r="C7" s="2"/>
      <c r="D7" s="2"/>
      <c r="E7" s="2"/>
      <c r="F7" s="2"/>
      <c r="G7" s="2"/>
      <c r="H7" s="2"/>
      <c r="I7" s="2"/>
      <c r="J7" s="2"/>
      <c r="K7" s="2"/>
      <c r="L7" s="2"/>
      <c r="M7" s="2"/>
      <c r="N7" s="2"/>
      <c r="O7" s="2"/>
      <c r="P7" s="2"/>
      <c r="Q7" s="2"/>
      <c r="R7" s="2"/>
      <c r="S7" s="2"/>
      <c r="T7" s="2"/>
      <c r="U7" s="2"/>
      <c r="V7" s="2"/>
      <c r="W7" s="2"/>
      <c r="X7" s="2"/>
      <c r="Y7" s="2"/>
      <c r="Z7" s="2"/>
      <c r="AA7" s="2"/>
      <c r="AB7" s="2"/>
      <c r="AC7" s="2"/>
    </row>
    <row r="8" spans="1:29" x14ac:dyDescent="0.3">
      <c r="A8" s="2"/>
      <c r="B8" s="2"/>
      <c r="C8" s="2"/>
      <c r="D8" s="2"/>
      <c r="E8" s="2"/>
      <c r="F8" s="2"/>
      <c r="G8" s="2"/>
      <c r="H8" s="2"/>
      <c r="I8" s="2"/>
      <c r="J8" s="2"/>
      <c r="K8" s="2"/>
      <c r="L8" s="2"/>
      <c r="M8" s="2"/>
      <c r="N8" s="2"/>
      <c r="O8" s="2"/>
      <c r="P8" s="2"/>
      <c r="Q8" s="2"/>
      <c r="R8" s="2"/>
      <c r="S8" s="2"/>
      <c r="T8" s="2"/>
      <c r="U8" s="2"/>
      <c r="V8" s="2"/>
      <c r="W8" s="2"/>
      <c r="X8" s="2"/>
      <c r="Y8" s="2"/>
      <c r="Z8" s="2"/>
      <c r="AA8" s="2"/>
      <c r="AB8" s="2"/>
      <c r="AC8" s="2"/>
    </row>
    <row r="9" spans="1:29" x14ac:dyDescent="0.3">
      <c r="A9" s="2"/>
      <c r="B9" s="2"/>
      <c r="C9" s="2"/>
      <c r="D9" s="2"/>
      <c r="E9" s="2"/>
      <c r="F9" s="2"/>
      <c r="G9" s="2"/>
      <c r="H9" s="2"/>
      <c r="I9" s="2"/>
      <c r="J9" s="2"/>
      <c r="K9" s="2"/>
      <c r="L9" s="2"/>
      <c r="M9" s="2"/>
      <c r="N9" s="2"/>
      <c r="O9" s="2"/>
      <c r="P9" s="2"/>
      <c r="Q9" s="2"/>
      <c r="R9" s="2"/>
      <c r="S9" s="2"/>
      <c r="T9" s="2"/>
      <c r="U9" s="2"/>
      <c r="V9" s="2"/>
      <c r="W9" s="2"/>
      <c r="X9" s="2"/>
      <c r="Y9" s="2"/>
      <c r="Z9" s="2"/>
      <c r="AA9" s="2"/>
      <c r="AB9" s="2"/>
      <c r="AC9" s="2"/>
    </row>
    <row r="10" spans="1:29" x14ac:dyDescent="0.3">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row>
    <row r="11" spans="1:29" x14ac:dyDescent="0.3">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row>
    <row r="12" spans="1:29" x14ac:dyDescent="0.3">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row>
    <row r="13" spans="1:29" x14ac:dyDescent="0.3">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row>
    <row r="14" spans="1:29" x14ac:dyDescent="0.3">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row>
    <row r="15" spans="1:29" x14ac:dyDescent="0.3">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row>
    <row r="16" spans="1:29" x14ac:dyDescent="0.3">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row>
    <row r="17" spans="1:29" x14ac:dyDescent="0.3">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row>
    <row r="18" spans="1:29"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row>
    <row r="19" spans="1:29" x14ac:dyDescent="0.3">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row>
    <row r="20" spans="1:29" x14ac:dyDescent="0.3">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row>
    <row r="21" spans="1:29" x14ac:dyDescent="0.3">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row>
    <row r="22" spans="1:29" x14ac:dyDescent="0.3">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row>
    <row r="23" spans="1:29" x14ac:dyDescent="0.3">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row>
    <row r="24" spans="1:29" x14ac:dyDescent="0.3">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row>
    <row r="25" spans="1:29" x14ac:dyDescent="0.3">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row>
    <row r="26" spans="1:29" x14ac:dyDescent="0.3">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row>
    <row r="27" spans="1:29" x14ac:dyDescent="0.3">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row>
    <row r="28" spans="1:29" x14ac:dyDescent="0.3">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row>
    <row r="29" spans="1:29" x14ac:dyDescent="0.3">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row>
    <row r="30" spans="1:29" x14ac:dyDescent="0.3">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row>
    <row r="31" spans="1:29" x14ac:dyDescent="0.3">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row>
    <row r="32" spans="1:29" x14ac:dyDescent="0.3">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row>
    <row r="33" spans="1:29" x14ac:dyDescent="0.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row>
    <row r="34" spans="1:29" x14ac:dyDescent="0.3">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row>
    <row r="35" spans="1:29" x14ac:dyDescent="0.3">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row>
    <row r="36" spans="1:29" x14ac:dyDescent="0.3">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row>
    <row r="37" spans="1:29" x14ac:dyDescent="0.3">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row>
    <row r="38" spans="1:29" x14ac:dyDescent="0.3">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row>
    <row r="39" spans="1:29" x14ac:dyDescent="0.3">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row>
    <row r="40" spans="1:29" x14ac:dyDescent="0.3">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1:29" x14ac:dyDescent="0.3">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29" x14ac:dyDescent="0.3">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1:29" x14ac:dyDescent="0.3">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1:29"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B1EA8-AB1E-41F3-88A8-1B08831465E0}">
  <dimension ref="A3:AG503"/>
  <sheetViews>
    <sheetView showGridLines="0" workbookViewId="0">
      <pane ySplit="3" topLeftCell="A4" activePane="bottomLeft" state="frozen"/>
      <selection activeCell="G39" sqref="G39"/>
      <selection pane="bottomLeft" activeCell="F11" sqref="F11"/>
    </sheetView>
  </sheetViews>
  <sheetFormatPr defaultRowHeight="14.4" x14ac:dyDescent="0.3"/>
  <cols>
    <col min="1" max="1" width="11.88671875" style="3" customWidth="1"/>
    <col min="2" max="2" width="13.109375" style="4" customWidth="1"/>
    <col min="3" max="3" width="20.44140625" style="3" customWidth="1"/>
    <col min="4" max="4" width="17.5546875" style="3" customWidth="1"/>
    <col min="5" max="5" width="18.44140625" style="3" customWidth="1"/>
    <col min="6" max="6" width="17.88671875" style="3" customWidth="1"/>
    <col min="7" max="7" width="16.88671875" style="3" customWidth="1"/>
    <col min="8" max="8" width="19.109375" style="3" customWidth="1"/>
    <col min="9" max="9" width="13.5546875" style="3" customWidth="1"/>
    <col min="10" max="10" width="16.77734375" style="3" customWidth="1"/>
    <col min="11" max="11" width="13.109375" style="3" customWidth="1"/>
    <col min="12" max="12" width="15.21875" style="3" customWidth="1"/>
    <col min="13" max="13" width="15.44140625" bestFit="1" customWidth="1"/>
    <col min="15" max="15" width="15.88671875" customWidth="1"/>
    <col min="16" max="16" width="17.88671875" customWidth="1"/>
    <col min="17" max="17" width="13.33203125" customWidth="1"/>
    <col min="18" max="18" width="13.88671875" customWidth="1"/>
    <col min="19" max="19" width="14.33203125" customWidth="1"/>
    <col min="20" max="20" width="16.21875" customWidth="1"/>
    <col min="21" max="21" width="13.109375" customWidth="1"/>
    <col min="22" max="22" width="14.44140625" customWidth="1"/>
    <col min="23" max="23" width="16.88671875" customWidth="1"/>
    <col min="26" max="26" width="13.77734375" customWidth="1"/>
    <col min="27" max="27" width="14" customWidth="1"/>
    <col min="28" max="28" width="15.6640625" customWidth="1"/>
    <col min="29" max="29" width="14.88671875" customWidth="1"/>
    <col min="30" max="30" width="15.33203125" customWidth="1"/>
    <col min="31" max="31" width="16.6640625" customWidth="1"/>
    <col min="32" max="32" width="16.44140625" customWidth="1"/>
    <col min="33" max="33" width="19.44140625" customWidth="1"/>
  </cols>
  <sheetData>
    <row r="3" spans="1:33" x14ac:dyDescent="0.3">
      <c r="A3" s="6" t="s">
        <v>5</v>
      </c>
      <c r="B3" s="21" t="s">
        <v>0</v>
      </c>
      <c r="C3" s="7" t="s">
        <v>6</v>
      </c>
      <c r="D3" s="7" t="s">
        <v>7</v>
      </c>
      <c r="E3" s="7" t="s">
        <v>8</v>
      </c>
      <c r="F3" s="7" t="s">
        <v>9</v>
      </c>
      <c r="G3" s="7" t="s">
        <v>10</v>
      </c>
      <c r="H3" s="7" t="s">
        <v>11</v>
      </c>
      <c r="I3" s="7" t="s">
        <v>12</v>
      </c>
      <c r="J3" s="7" t="s">
        <v>13</v>
      </c>
      <c r="K3" s="7" t="s">
        <v>14</v>
      </c>
      <c r="L3" s="7" t="s">
        <v>15</v>
      </c>
      <c r="M3" s="7" t="s">
        <v>16</v>
      </c>
      <c r="N3" s="7" t="s">
        <v>17</v>
      </c>
      <c r="O3" s="7" t="s">
        <v>18</v>
      </c>
      <c r="P3" s="7" t="s">
        <v>19</v>
      </c>
      <c r="Q3" s="7" t="s">
        <v>20</v>
      </c>
      <c r="R3" s="7" t="s">
        <v>4</v>
      </c>
      <c r="S3" s="7" t="s">
        <v>21</v>
      </c>
      <c r="T3" s="7" t="s">
        <v>22</v>
      </c>
      <c r="U3" s="7" t="s">
        <v>23</v>
      </c>
      <c r="V3" s="7" t="s">
        <v>24</v>
      </c>
      <c r="W3" s="7" t="s">
        <v>25</v>
      </c>
      <c r="X3" s="26" t="s">
        <v>1</v>
      </c>
      <c r="Y3" s="26" t="s">
        <v>2</v>
      </c>
      <c r="Z3" s="26" t="s">
        <v>26</v>
      </c>
      <c r="AA3" s="26" t="s">
        <v>27</v>
      </c>
      <c r="AB3" s="26" t="s">
        <v>28</v>
      </c>
      <c r="AC3" s="26" t="s">
        <v>29</v>
      </c>
      <c r="AD3" s="26" t="s">
        <v>30</v>
      </c>
      <c r="AE3" s="26" t="s">
        <v>31</v>
      </c>
      <c r="AF3" s="26" t="s">
        <v>32</v>
      </c>
      <c r="AG3" s="27" t="s">
        <v>33</v>
      </c>
    </row>
    <row r="4" spans="1:33" x14ac:dyDescent="0.3">
      <c r="A4" s="8" t="s">
        <v>34</v>
      </c>
      <c r="B4" s="22">
        <v>45661</v>
      </c>
      <c r="C4" s="9" t="s">
        <v>35</v>
      </c>
      <c r="D4" s="9" t="s">
        <v>36</v>
      </c>
      <c r="E4" s="9" t="s">
        <v>37</v>
      </c>
      <c r="F4" s="9" t="s">
        <v>38</v>
      </c>
      <c r="G4" s="9" t="s">
        <v>39</v>
      </c>
      <c r="H4" s="9" t="s">
        <v>40</v>
      </c>
      <c r="I4" s="9" t="s">
        <v>41</v>
      </c>
      <c r="J4" s="9" t="s">
        <v>42</v>
      </c>
      <c r="K4" s="9" t="s">
        <v>43</v>
      </c>
      <c r="L4" s="10">
        <v>119681</v>
      </c>
      <c r="M4" s="11">
        <v>5.5</v>
      </c>
      <c r="N4" s="12">
        <v>38180</v>
      </c>
      <c r="O4" s="12">
        <v>14222</v>
      </c>
      <c r="P4" s="12">
        <v>203928</v>
      </c>
      <c r="Q4" s="12">
        <v>77079</v>
      </c>
      <c r="R4" s="12">
        <v>333409</v>
      </c>
      <c r="S4" s="12">
        <v>51278</v>
      </c>
      <c r="T4" s="12">
        <v>126106</v>
      </c>
      <c r="U4" s="12">
        <v>201431</v>
      </c>
      <c r="V4" s="13">
        <v>4</v>
      </c>
      <c r="W4" s="10">
        <v>278291</v>
      </c>
      <c r="X4" s="9" t="str">
        <f t="shared" ref="X4:X67" si="0">TEXT(B4,"MMM")</f>
        <v>Jan</v>
      </c>
      <c r="Y4" s="9" t="str">
        <f t="shared" ref="Y4:Y67" si="1">TEXT(B4,"YYYY")</f>
        <v>2025</v>
      </c>
      <c r="Z4" s="10">
        <v>1</v>
      </c>
      <c r="AA4" s="10">
        <f t="shared" ref="AA4:AA67" si="2">IF(K4="Completed",1,0)</f>
        <v>1</v>
      </c>
      <c r="AB4" s="10">
        <f t="shared" ref="AB4:AB67" si="3">IF(K4="In Progress",1,0)</f>
        <v>0</v>
      </c>
      <c r="AC4" s="10">
        <f t="shared" ref="AC4:AC67" si="4">IF(K4="Scheduled",1,0)</f>
        <v>0</v>
      </c>
      <c r="AD4" s="10">
        <f t="shared" ref="AD4:AD67" si="5">IF(K4="Cancelled",1,0)</f>
        <v>0</v>
      </c>
      <c r="AE4" s="10">
        <f t="shared" ref="AE4:AE67" si="6">IF(K4="On Hold",1,0)</f>
        <v>0</v>
      </c>
      <c r="AF4" s="10">
        <f t="shared" ref="AF4:AF67" si="7">IF(L4&gt;=100000,1,0)</f>
        <v>1</v>
      </c>
      <c r="AG4" s="14">
        <f t="shared" ref="AG4:AG67" si="8">IF(R4&gt;U4,1,0)</f>
        <v>1</v>
      </c>
    </row>
    <row r="5" spans="1:33" x14ac:dyDescent="0.3">
      <c r="A5" s="8" t="s">
        <v>44</v>
      </c>
      <c r="B5" s="22">
        <v>45445</v>
      </c>
      <c r="C5" s="9" t="s">
        <v>45</v>
      </c>
      <c r="D5" s="9" t="s">
        <v>46</v>
      </c>
      <c r="E5" s="9" t="s">
        <v>47</v>
      </c>
      <c r="F5" s="9" t="s">
        <v>48</v>
      </c>
      <c r="G5" s="9" t="s">
        <v>49</v>
      </c>
      <c r="H5" s="9" t="s">
        <v>50</v>
      </c>
      <c r="I5" s="9" t="s">
        <v>51</v>
      </c>
      <c r="J5" s="9" t="s">
        <v>52</v>
      </c>
      <c r="K5" s="9" t="s">
        <v>43</v>
      </c>
      <c r="L5" s="10">
        <v>127168</v>
      </c>
      <c r="M5" s="24">
        <v>7.1</v>
      </c>
      <c r="N5" s="12">
        <v>157872</v>
      </c>
      <c r="O5" s="12">
        <v>23717</v>
      </c>
      <c r="P5" s="12">
        <v>243280</v>
      </c>
      <c r="Q5" s="12">
        <v>66387</v>
      </c>
      <c r="R5" s="12">
        <v>491256</v>
      </c>
      <c r="S5" s="12">
        <v>82464</v>
      </c>
      <c r="T5" s="12">
        <v>112527</v>
      </c>
      <c r="U5" s="12">
        <v>223721</v>
      </c>
      <c r="V5" s="13">
        <v>4.0999999999999996</v>
      </c>
      <c r="W5" s="10">
        <v>365436</v>
      </c>
      <c r="X5" s="9" t="str">
        <f t="shared" si="0"/>
        <v>Jun</v>
      </c>
      <c r="Y5" s="9" t="str">
        <f t="shared" si="1"/>
        <v>2024</v>
      </c>
      <c r="Z5" s="10">
        <v>1</v>
      </c>
      <c r="AA5" s="10">
        <f t="shared" si="2"/>
        <v>1</v>
      </c>
      <c r="AB5" s="10">
        <f t="shared" si="3"/>
        <v>0</v>
      </c>
      <c r="AC5" s="10">
        <f t="shared" si="4"/>
        <v>0</v>
      </c>
      <c r="AD5" s="10">
        <f t="shared" si="5"/>
        <v>0</v>
      </c>
      <c r="AE5" s="10">
        <f t="shared" si="6"/>
        <v>0</v>
      </c>
      <c r="AF5" s="10">
        <f t="shared" si="7"/>
        <v>1</v>
      </c>
      <c r="AG5" s="14">
        <f t="shared" si="8"/>
        <v>1</v>
      </c>
    </row>
    <row r="6" spans="1:33" x14ac:dyDescent="0.3">
      <c r="A6" s="8" t="s">
        <v>53</v>
      </c>
      <c r="B6" s="22">
        <v>45820</v>
      </c>
      <c r="C6" s="9" t="s">
        <v>54</v>
      </c>
      <c r="D6" s="9" t="s">
        <v>55</v>
      </c>
      <c r="E6" s="9" t="s">
        <v>37</v>
      </c>
      <c r="F6" s="9" t="s">
        <v>56</v>
      </c>
      <c r="G6" s="9" t="s">
        <v>57</v>
      </c>
      <c r="H6" s="9" t="s">
        <v>58</v>
      </c>
      <c r="I6" s="9" t="s">
        <v>59</v>
      </c>
      <c r="J6" s="9" t="s">
        <v>60</v>
      </c>
      <c r="K6" s="9" t="s">
        <v>61</v>
      </c>
      <c r="L6" s="10">
        <v>97526</v>
      </c>
      <c r="M6" s="24">
        <v>5</v>
      </c>
      <c r="N6" s="12">
        <v>183824</v>
      </c>
      <c r="O6" s="12">
        <v>36892</v>
      </c>
      <c r="P6" s="12">
        <v>89043</v>
      </c>
      <c r="Q6" s="12">
        <v>25194</v>
      </c>
      <c r="R6" s="12">
        <v>334953</v>
      </c>
      <c r="S6" s="12">
        <v>198795</v>
      </c>
      <c r="T6" s="12">
        <v>275563</v>
      </c>
      <c r="U6" s="12">
        <v>510413</v>
      </c>
      <c r="V6" s="13">
        <v>3.7</v>
      </c>
      <c r="W6" s="10">
        <v>129028</v>
      </c>
      <c r="X6" s="9" t="str">
        <f t="shared" si="0"/>
        <v>Jun</v>
      </c>
      <c r="Y6" s="9" t="str">
        <f t="shared" si="1"/>
        <v>2025</v>
      </c>
      <c r="Z6" s="10">
        <v>1</v>
      </c>
      <c r="AA6" s="10">
        <f t="shared" si="2"/>
        <v>0</v>
      </c>
      <c r="AB6" s="10">
        <f t="shared" si="3"/>
        <v>1</v>
      </c>
      <c r="AC6" s="10">
        <f t="shared" si="4"/>
        <v>0</v>
      </c>
      <c r="AD6" s="10">
        <f t="shared" si="5"/>
        <v>0</v>
      </c>
      <c r="AE6" s="10">
        <f t="shared" si="6"/>
        <v>0</v>
      </c>
      <c r="AF6" s="10">
        <f t="shared" si="7"/>
        <v>0</v>
      </c>
      <c r="AG6" s="14">
        <f t="shared" si="8"/>
        <v>0</v>
      </c>
    </row>
    <row r="7" spans="1:33" x14ac:dyDescent="0.3">
      <c r="A7" s="8" t="s">
        <v>62</v>
      </c>
      <c r="B7" s="22">
        <v>45339</v>
      </c>
      <c r="C7" s="9" t="s">
        <v>63</v>
      </c>
      <c r="D7" s="9" t="s">
        <v>64</v>
      </c>
      <c r="E7" s="9" t="s">
        <v>65</v>
      </c>
      <c r="F7" s="9" t="s">
        <v>66</v>
      </c>
      <c r="G7" s="9" t="s">
        <v>67</v>
      </c>
      <c r="H7" s="9" t="s">
        <v>40</v>
      </c>
      <c r="I7" s="9" t="s">
        <v>41</v>
      </c>
      <c r="J7" s="9" t="s">
        <v>68</v>
      </c>
      <c r="K7" s="9" t="s">
        <v>61</v>
      </c>
      <c r="L7" s="10">
        <v>87168</v>
      </c>
      <c r="M7" s="24">
        <v>4.8</v>
      </c>
      <c r="N7" s="12">
        <v>1373</v>
      </c>
      <c r="O7" s="12">
        <v>38244</v>
      </c>
      <c r="P7" s="12">
        <v>139835</v>
      </c>
      <c r="Q7" s="12">
        <v>68080</v>
      </c>
      <c r="R7" s="12">
        <v>247532</v>
      </c>
      <c r="S7" s="12">
        <v>114880</v>
      </c>
      <c r="T7" s="12">
        <v>64539</v>
      </c>
      <c r="U7" s="12">
        <v>189613</v>
      </c>
      <c r="V7" s="13">
        <v>3.7</v>
      </c>
      <c r="W7" s="10">
        <v>137911</v>
      </c>
      <c r="X7" s="9" t="str">
        <f t="shared" si="0"/>
        <v>Feb</v>
      </c>
      <c r="Y7" s="9" t="str">
        <f t="shared" si="1"/>
        <v>2024</v>
      </c>
      <c r="Z7" s="10">
        <v>1</v>
      </c>
      <c r="AA7" s="10">
        <f t="shared" si="2"/>
        <v>0</v>
      </c>
      <c r="AB7" s="10">
        <f t="shared" si="3"/>
        <v>1</v>
      </c>
      <c r="AC7" s="10">
        <f t="shared" si="4"/>
        <v>0</v>
      </c>
      <c r="AD7" s="10">
        <f t="shared" si="5"/>
        <v>0</v>
      </c>
      <c r="AE7" s="10">
        <f t="shared" si="6"/>
        <v>0</v>
      </c>
      <c r="AF7" s="10">
        <f t="shared" si="7"/>
        <v>0</v>
      </c>
      <c r="AG7" s="14">
        <f t="shared" si="8"/>
        <v>1</v>
      </c>
    </row>
    <row r="8" spans="1:33" x14ac:dyDescent="0.3">
      <c r="A8" s="8" t="s">
        <v>69</v>
      </c>
      <c r="B8" s="22">
        <v>45887</v>
      </c>
      <c r="C8" s="9" t="s">
        <v>70</v>
      </c>
      <c r="D8" s="9" t="s">
        <v>46</v>
      </c>
      <c r="E8" s="9" t="s">
        <v>47</v>
      </c>
      <c r="F8" s="9" t="s">
        <v>48</v>
      </c>
      <c r="G8" s="9" t="s">
        <v>71</v>
      </c>
      <c r="H8" s="9" t="s">
        <v>72</v>
      </c>
      <c r="I8" s="9" t="s">
        <v>73</v>
      </c>
      <c r="J8" s="9" t="s">
        <v>68</v>
      </c>
      <c r="K8" s="9" t="s">
        <v>43</v>
      </c>
      <c r="L8" s="10">
        <v>99185</v>
      </c>
      <c r="M8" s="24">
        <v>6.1</v>
      </c>
      <c r="N8" s="12">
        <v>49667</v>
      </c>
      <c r="O8" s="12">
        <v>28699</v>
      </c>
      <c r="P8" s="12">
        <v>122745</v>
      </c>
      <c r="Q8" s="12">
        <v>21142</v>
      </c>
      <c r="R8" s="12">
        <v>222253</v>
      </c>
      <c r="S8" s="12">
        <v>160755</v>
      </c>
      <c r="T8" s="12">
        <v>236264</v>
      </c>
      <c r="U8" s="12">
        <v>407915</v>
      </c>
      <c r="V8" s="13">
        <v>4.0999999999999996</v>
      </c>
      <c r="W8" s="10">
        <v>47351</v>
      </c>
      <c r="X8" s="9" t="str">
        <f t="shared" si="0"/>
        <v>Aug</v>
      </c>
      <c r="Y8" s="9" t="str">
        <f t="shared" si="1"/>
        <v>2025</v>
      </c>
      <c r="Z8" s="10">
        <v>1</v>
      </c>
      <c r="AA8" s="10">
        <f t="shared" si="2"/>
        <v>1</v>
      </c>
      <c r="AB8" s="10">
        <f t="shared" si="3"/>
        <v>0</v>
      </c>
      <c r="AC8" s="10">
        <f t="shared" si="4"/>
        <v>0</v>
      </c>
      <c r="AD8" s="10">
        <f t="shared" si="5"/>
        <v>0</v>
      </c>
      <c r="AE8" s="10">
        <f t="shared" si="6"/>
        <v>0</v>
      </c>
      <c r="AF8" s="10">
        <f t="shared" si="7"/>
        <v>0</v>
      </c>
      <c r="AG8" s="14">
        <f t="shared" si="8"/>
        <v>0</v>
      </c>
    </row>
    <row r="9" spans="1:33" x14ac:dyDescent="0.3">
      <c r="A9" s="8" t="s">
        <v>74</v>
      </c>
      <c r="B9" s="22">
        <v>45621</v>
      </c>
      <c r="C9" s="9" t="s">
        <v>75</v>
      </c>
      <c r="D9" s="9" t="s">
        <v>76</v>
      </c>
      <c r="E9" s="9" t="s">
        <v>37</v>
      </c>
      <c r="F9" s="9" t="s">
        <v>77</v>
      </c>
      <c r="G9" s="9" t="s">
        <v>57</v>
      </c>
      <c r="H9" s="9" t="s">
        <v>58</v>
      </c>
      <c r="I9" s="9" t="s">
        <v>51</v>
      </c>
      <c r="J9" s="9" t="s">
        <v>42</v>
      </c>
      <c r="K9" s="9" t="s">
        <v>43</v>
      </c>
      <c r="L9" s="10">
        <v>50571</v>
      </c>
      <c r="M9" s="24">
        <v>5.7</v>
      </c>
      <c r="N9" s="12">
        <v>115327</v>
      </c>
      <c r="O9" s="12">
        <v>18727</v>
      </c>
      <c r="P9" s="12">
        <v>254934</v>
      </c>
      <c r="Q9" s="12">
        <v>17023</v>
      </c>
      <c r="R9" s="12">
        <v>406011</v>
      </c>
      <c r="S9" s="12">
        <v>120869</v>
      </c>
      <c r="T9" s="12">
        <v>268274</v>
      </c>
      <c r="U9" s="12">
        <v>424895</v>
      </c>
      <c r="V9" s="13">
        <v>3.8</v>
      </c>
      <c r="W9" s="10">
        <v>331042</v>
      </c>
      <c r="X9" s="9" t="str">
        <f t="shared" si="0"/>
        <v>Nov</v>
      </c>
      <c r="Y9" s="9" t="str">
        <f t="shared" si="1"/>
        <v>2024</v>
      </c>
      <c r="Z9" s="10">
        <v>1</v>
      </c>
      <c r="AA9" s="10">
        <f t="shared" si="2"/>
        <v>1</v>
      </c>
      <c r="AB9" s="10">
        <f t="shared" si="3"/>
        <v>0</v>
      </c>
      <c r="AC9" s="10">
        <f t="shared" si="4"/>
        <v>0</v>
      </c>
      <c r="AD9" s="10">
        <f t="shared" si="5"/>
        <v>0</v>
      </c>
      <c r="AE9" s="10">
        <f t="shared" si="6"/>
        <v>0</v>
      </c>
      <c r="AF9" s="10">
        <f t="shared" si="7"/>
        <v>0</v>
      </c>
      <c r="AG9" s="14">
        <f t="shared" si="8"/>
        <v>0</v>
      </c>
    </row>
    <row r="10" spans="1:33" x14ac:dyDescent="0.3">
      <c r="A10" s="8" t="s">
        <v>78</v>
      </c>
      <c r="B10" s="22">
        <v>45547</v>
      </c>
      <c r="C10" s="9" t="s">
        <v>79</v>
      </c>
      <c r="D10" s="9" t="s">
        <v>80</v>
      </c>
      <c r="E10" s="9" t="s">
        <v>47</v>
      </c>
      <c r="F10" s="9" t="s">
        <v>48</v>
      </c>
      <c r="G10" s="9" t="s">
        <v>81</v>
      </c>
      <c r="H10" s="9" t="s">
        <v>50</v>
      </c>
      <c r="I10" s="9" t="s">
        <v>51</v>
      </c>
      <c r="J10" s="9" t="s">
        <v>52</v>
      </c>
      <c r="K10" s="9" t="s">
        <v>43</v>
      </c>
      <c r="L10" s="10">
        <v>91576</v>
      </c>
      <c r="M10" s="24">
        <v>9.6999999999999993</v>
      </c>
      <c r="N10" s="12">
        <v>1721</v>
      </c>
      <c r="O10" s="12">
        <v>79282</v>
      </c>
      <c r="P10" s="12">
        <v>237270</v>
      </c>
      <c r="Q10" s="12">
        <v>24682</v>
      </c>
      <c r="R10" s="12">
        <v>342955</v>
      </c>
      <c r="S10" s="12">
        <v>192172</v>
      </c>
      <c r="T10" s="12">
        <v>155672</v>
      </c>
      <c r="U10" s="12">
        <v>373102</v>
      </c>
      <c r="V10" s="13">
        <v>4.2</v>
      </c>
      <c r="W10" s="10">
        <v>96669</v>
      </c>
      <c r="X10" s="9" t="str">
        <f t="shared" si="0"/>
        <v>Sep</v>
      </c>
      <c r="Y10" s="9" t="str">
        <f t="shared" si="1"/>
        <v>2024</v>
      </c>
      <c r="Z10" s="10">
        <v>1</v>
      </c>
      <c r="AA10" s="10">
        <f t="shared" si="2"/>
        <v>1</v>
      </c>
      <c r="AB10" s="10">
        <f t="shared" si="3"/>
        <v>0</v>
      </c>
      <c r="AC10" s="10">
        <f t="shared" si="4"/>
        <v>0</v>
      </c>
      <c r="AD10" s="10">
        <f t="shared" si="5"/>
        <v>0</v>
      </c>
      <c r="AE10" s="10">
        <f t="shared" si="6"/>
        <v>0</v>
      </c>
      <c r="AF10" s="10">
        <f t="shared" si="7"/>
        <v>0</v>
      </c>
      <c r="AG10" s="14">
        <f t="shared" si="8"/>
        <v>0</v>
      </c>
    </row>
    <row r="11" spans="1:33" x14ac:dyDescent="0.3">
      <c r="A11" s="8" t="s">
        <v>82</v>
      </c>
      <c r="B11" s="22">
        <v>45305</v>
      </c>
      <c r="C11" s="9" t="s">
        <v>83</v>
      </c>
      <c r="D11" s="9" t="s">
        <v>80</v>
      </c>
      <c r="E11" s="9" t="s">
        <v>47</v>
      </c>
      <c r="F11" s="9" t="s">
        <v>84</v>
      </c>
      <c r="G11" s="9" t="s">
        <v>67</v>
      </c>
      <c r="H11" s="9" t="s">
        <v>58</v>
      </c>
      <c r="I11" s="9" t="s">
        <v>73</v>
      </c>
      <c r="J11" s="9" t="s">
        <v>60</v>
      </c>
      <c r="K11" s="9" t="s">
        <v>85</v>
      </c>
      <c r="L11" s="10">
        <v>75416</v>
      </c>
      <c r="M11" s="24">
        <v>3</v>
      </c>
      <c r="N11" s="12">
        <v>159713</v>
      </c>
      <c r="O11" s="12">
        <v>44264</v>
      </c>
      <c r="P11" s="12">
        <v>132270</v>
      </c>
      <c r="Q11" s="12">
        <v>46441</v>
      </c>
      <c r="R11" s="12">
        <v>382688</v>
      </c>
      <c r="S11" s="12">
        <v>128990</v>
      </c>
      <c r="T11" s="12">
        <v>154568</v>
      </c>
      <c r="U11" s="12">
        <v>299144</v>
      </c>
      <c r="V11" s="13">
        <v>4.2</v>
      </c>
      <c r="W11" s="10">
        <v>78979</v>
      </c>
      <c r="X11" s="9" t="str">
        <f t="shared" si="0"/>
        <v>Jan</v>
      </c>
      <c r="Y11" s="9" t="str">
        <f t="shared" si="1"/>
        <v>2024</v>
      </c>
      <c r="Z11" s="10">
        <v>1</v>
      </c>
      <c r="AA11" s="10">
        <f t="shared" si="2"/>
        <v>0</v>
      </c>
      <c r="AB11" s="10">
        <f t="shared" si="3"/>
        <v>0</v>
      </c>
      <c r="AC11" s="10">
        <f t="shared" si="4"/>
        <v>1</v>
      </c>
      <c r="AD11" s="10">
        <f t="shared" si="5"/>
        <v>0</v>
      </c>
      <c r="AE11" s="10">
        <f t="shared" si="6"/>
        <v>0</v>
      </c>
      <c r="AF11" s="10">
        <f t="shared" si="7"/>
        <v>0</v>
      </c>
      <c r="AG11" s="14">
        <f t="shared" si="8"/>
        <v>1</v>
      </c>
    </row>
    <row r="12" spans="1:33" x14ac:dyDescent="0.3">
      <c r="A12" s="8" t="s">
        <v>86</v>
      </c>
      <c r="B12" s="22">
        <v>45916</v>
      </c>
      <c r="C12" s="9" t="s">
        <v>75</v>
      </c>
      <c r="D12" s="9" t="s">
        <v>87</v>
      </c>
      <c r="E12" s="9" t="s">
        <v>47</v>
      </c>
      <c r="F12" s="9" t="s">
        <v>66</v>
      </c>
      <c r="G12" s="9" t="s">
        <v>67</v>
      </c>
      <c r="H12" s="9" t="s">
        <v>58</v>
      </c>
      <c r="I12" s="9" t="s">
        <v>41</v>
      </c>
      <c r="J12" s="9" t="s">
        <v>88</v>
      </c>
      <c r="K12" s="9" t="s">
        <v>85</v>
      </c>
      <c r="L12" s="10">
        <v>86031</v>
      </c>
      <c r="M12" s="24">
        <v>9.3000000000000007</v>
      </c>
      <c r="N12" s="12">
        <v>13259</v>
      </c>
      <c r="O12" s="12">
        <v>32767</v>
      </c>
      <c r="P12" s="12">
        <v>79254</v>
      </c>
      <c r="Q12" s="12">
        <v>70194</v>
      </c>
      <c r="R12" s="12">
        <v>195474</v>
      </c>
      <c r="S12" s="12">
        <v>19854</v>
      </c>
      <c r="T12" s="12">
        <v>250982</v>
      </c>
      <c r="U12" s="12">
        <v>328484</v>
      </c>
      <c r="V12" s="13">
        <v>4.2</v>
      </c>
      <c r="W12" s="10">
        <v>187017</v>
      </c>
      <c r="X12" s="9" t="str">
        <f t="shared" si="0"/>
        <v>Sep</v>
      </c>
      <c r="Y12" s="9" t="str">
        <f t="shared" si="1"/>
        <v>2025</v>
      </c>
      <c r="Z12" s="10">
        <v>1</v>
      </c>
      <c r="AA12" s="10">
        <f t="shared" si="2"/>
        <v>0</v>
      </c>
      <c r="AB12" s="10">
        <f t="shared" si="3"/>
        <v>0</v>
      </c>
      <c r="AC12" s="10">
        <f t="shared" si="4"/>
        <v>1</v>
      </c>
      <c r="AD12" s="10">
        <f t="shared" si="5"/>
        <v>0</v>
      </c>
      <c r="AE12" s="10">
        <f t="shared" si="6"/>
        <v>0</v>
      </c>
      <c r="AF12" s="10">
        <f t="shared" si="7"/>
        <v>0</v>
      </c>
      <c r="AG12" s="14">
        <f t="shared" si="8"/>
        <v>0</v>
      </c>
    </row>
    <row r="13" spans="1:33" x14ac:dyDescent="0.3">
      <c r="A13" s="8" t="s">
        <v>89</v>
      </c>
      <c r="B13" s="22">
        <v>45474</v>
      </c>
      <c r="C13" s="9" t="s">
        <v>90</v>
      </c>
      <c r="D13" s="9" t="s">
        <v>64</v>
      </c>
      <c r="E13" s="9" t="s">
        <v>37</v>
      </c>
      <c r="F13" s="9" t="s">
        <v>84</v>
      </c>
      <c r="G13" s="9" t="s">
        <v>49</v>
      </c>
      <c r="H13" s="9" t="s">
        <v>40</v>
      </c>
      <c r="I13" s="9" t="s">
        <v>51</v>
      </c>
      <c r="J13" s="9" t="s">
        <v>42</v>
      </c>
      <c r="K13" s="9" t="s">
        <v>61</v>
      </c>
      <c r="L13" s="10">
        <v>93276</v>
      </c>
      <c r="M13" s="24">
        <v>8.1</v>
      </c>
      <c r="N13" s="12">
        <v>116150</v>
      </c>
      <c r="O13" s="12">
        <v>71338</v>
      </c>
      <c r="P13" s="12">
        <v>320338</v>
      </c>
      <c r="Q13" s="12">
        <v>41729</v>
      </c>
      <c r="R13" s="12">
        <v>549555</v>
      </c>
      <c r="S13" s="12">
        <v>83661</v>
      </c>
      <c r="T13" s="12">
        <v>156926</v>
      </c>
      <c r="U13" s="12">
        <v>291783</v>
      </c>
      <c r="V13" s="13">
        <v>3.7</v>
      </c>
      <c r="W13" s="10">
        <v>334676</v>
      </c>
      <c r="X13" s="9" t="str">
        <f t="shared" si="0"/>
        <v>Jul</v>
      </c>
      <c r="Y13" s="9" t="str">
        <f t="shared" si="1"/>
        <v>2024</v>
      </c>
      <c r="Z13" s="10">
        <v>1</v>
      </c>
      <c r="AA13" s="10">
        <f t="shared" si="2"/>
        <v>0</v>
      </c>
      <c r="AB13" s="10">
        <f t="shared" si="3"/>
        <v>1</v>
      </c>
      <c r="AC13" s="10">
        <f t="shared" si="4"/>
        <v>0</v>
      </c>
      <c r="AD13" s="10">
        <f t="shared" si="5"/>
        <v>0</v>
      </c>
      <c r="AE13" s="10">
        <f t="shared" si="6"/>
        <v>0</v>
      </c>
      <c r="AF13" s="10">
        <f t="shared" si="7"/>
        <v>0</v>
      </c>
      <c r="AG13" s="14">
        <f t="shared" si="8"/>
        <v>1</v>
      </c>
    </row>
    <row r="14" spans="1:33" x14ac:dyDescent="0.3">
      <c r="A14" s="8" t="s">
        <v>91</v>
      </c>
      <c r="B14" s="22">
        <v>45763</v>
      </c>
      <c r="C14" s="9" t="s">
        <v>35</v>
      </c>
      <c r="D14" s="9" t="s">
        <v>55</v>
      </c>
      <c r="E14" s="9" t="s">
        <v>47</v>
      </c>
      <c r="F14" s="9" t="s">
        <v>38</v>
      </c>
      <c r="G14" s="9" t="s">
        <v>71</v>
      </c>
      <c r="H14" s="9" t="s">
        <v>92</v>
      </c>
      <c r="I14" s="9" t="s">
        <v>41</v>
      </c>
      <c r="J14" s="9" t="s">
        <v>60</v>
      </c>
      <c r="K14" s="9" t="s">
        <v>85</v>
      </c>
      <c r="L14" s="10">
        <v>162412</v>
      </c>
      <c r="M14" s="24">
        <v>5.2</v>
      </c>
      <c r="N14" s="12">
        <v>138079</v>
      </c>
      <c r="O14" s="12">
        <v>81159</v>
      </c>
      <c r="P14" s="12">
        <v>143292</v>
      </c>
      <c r="Q14" s="12">
        <v>58344</v>
      </c>
      <c r="R14" s="12">
        <v>420874</v>
      </c>
      <c r="S14" s="12">
        <v>135498</v>
      </c>
      <c r="T14" s="12">
        <v>173346</v>
      </c>
      <c r="U14" s="12">
        <v>347346</v>
      </c>
      <c r="V14" s="13">
        <v>3.8</v>
      </c>
      <c r="W14" s="10">
        <v>23190</v>
      </c>
      <c r="X14" s="9" t="str">
        <f t="shared" si="0"/>
        <v>Apr</v>
      </c>
      <c r="Y14" s="9" t="str">
        <f t="shared" si="1"/>
        <v>2025</v>
      </c>
      <c r="Z14" s="10">
        <v>1</v>
      </c>
      <c r="AA14" s="10">
        <f t="shared" si="2"/>
        <v>0</v>
      </c>
      <c r="AB14" s="10">
        <f t="shared" si="3"/>
        <v>0</v>
      </c>
      <c r="AC14" s="10">
        <f t="shared" si="4"/>
        <v>1</v>
      </c>
      <c r="AD14" s="10">
        <f t="shared" si="5"/>
        <v>0</v>
      </c>
      <c r="AE14" s="10">
        <f t="shared" si="6"/>
        <v>0</v>
      </c>
      <c r="AF14" s="10">
        <f t="shared" si="7"/>
        <v>1</v>
      </c>
      <c r="AG14" s="14">
        <f t="shared" si="8"/>
        <v>1</v>
      </c>
    </row>
    <row r="15" spans="1:33" x14ac:dyDescent="0.3">
      <c r="A15" s="8" t="s">
        <v>93</v>
      </c>
      <c r="B15" s="22">
        <v>45565</v>
      </c>
      <c r="C15" s="9" t="s">
        <v>94</v>
      </c>
      <c r="D15" s="9" t="s">
        <v>46</v>
      </c>
      <c r="E15" s="9" t="s">
        <v>65</v>
      </c>
      <c r="F15" s="9" t="s">
        <v>77</v>
      </c>
      <c r="G15" s="9" t="s">
        <v>95</v>
      </c>
      <c r="H15" s="9" t="s">
        <v>58</v>
      </c>
      <c r="I15" s="9" t="s">
        <v>96</v>
      </c>
      <c r="J15" s="9" t="s">
        <v>60</v>
      </c>
      <c r="K15" s="9" t="s">
        <v>43</v>
      </c>
      <c r="L15" s="10">
        <v>32148</v>
      </c>
      <c r="M15" s="24">
        <v>9.8000000000000007</v>
      </c>
      <c r="N15" s="12">
        <v>158801</v>
      </c>
      <c r="O15" s="12">
        <v>71556</v>
      </c>
      <c r="P15" s="12">
        <v>294279</v>
      </c>
      <c r="Q15" s="12">
        <v>23829</v>
      </c>
      <c r="R15" s="12">
        <v>548465</v>
      </c>
      <c r="S15" s="12">
        <v>69749</v>
      </c>
      <c r="T15" s="12">
        <v>76703</v>
      </c>
      <c r="U15" s="12">
        <v>204715</v>
      </c>
      <c r="V15" s="13">
        <v>4.2</v>
      </c>
      <c r="W15" s="10">
        <v>34382</v>
      </c>
      <c r="X15" s="9" t="str">
        <f t="shared" si="0"/>
        <v>Sep</v>
      </c>
      <c r="Y15" s="9" t="str">
        <f t="shared" si="1"/>
        <v>2024</v>
      </c>
      <c r="Z15" s="10">
        <v>1</v>
      </c>
      <c r="AA15" s="10">
        <f t="shared" si="2"/>
        <v>1</v>
      </c>
      <c r="AB15" s="10">
        <f t="shared" si="3"/>
        <v>0</v>
      </c>
      <c r="AC15" s="10">
        <f t="shared" si="4"/>
        <v>0</v>
      </c>
      <c r="AD15" s="10">
        <f t="shared" si="5"/>
        <v>0</v>
      </c>
      <c r="AE15" s="10">
        <f t="shared" si="6"/>
        <v>0</v>
      </c>
      <c r="AF15" s="10">
        <f t="shared" si="7"/>
        <v>0</v>
      </c>
      <c r="AG15" s="14">
        <f t="shared" si="8"/>
        <v>1</v>
      </c>
    </row>
    <row r="16" spans="1:33" x14ac:dyDescent="0.3">
      <c r="A16" s="8" t="s">
        <v>97</v>
      </c>
      <c r="B16" s="22">
        <v>45703</v>
      </c>
      <c r="C16" s="9" t="s">
        <v>98</v>
      </c>
      <c r="D16" s="9" t="s">
        <v>99</v>
      </c>
      <c r="E16" s="9" t="s">
        <v>37</v>
      </c>
      <c r="F16" s="9" t="s">
        <v>77</v>
      </c>
      <c r="G16" s="9" t="s">
        <v>49</v>
      </c>
      <c r="H16" s="9" t="s">
        <v>72</v>
      </c>
      <c r="I16" s="9" t="s">
        <v>59</v>
      </c>
      <c r="J16" s="9" t="s">
        <v>52</v>
      </c>
      <c r="K16" s="9" t="s">
        <v>61</v>
      </c>
      <c r="L16" s="10">
        <v>164026</v>
      </c>
      <c r="M16" s="24">
        <v>2.6</v>
      </c>
      <c r="N16" s="12">
        <v>54594</v>
      </c>
      <c r="O16" s="12">
        <v>11910</v>
      </c>
      <c r="P16" s="12">
        <v>181709</v>
      </c>
      <c r="Q16" s="12">
        <v>75001</v>
      </c>
      <c r="R16" s="12">
        <v>323214</v>
      </c>
      <c r="S16" s="12">
        <v>74238</v>
      </c>
      <c r="T16" s="12">
        <v>163341</v>
      </c>
      <c r="U16" s="12">
        <v>256621</v>
      </c>
      <c r="V16" s="13">
        <v>4.4000000000000004</v>
      </c>
      <c r="W16" s="10">
        <v>391241</v>
      </c>
      <c r="X16" s="9" t="str">
        <f t="shared" si="0"/>
        <v>Feb</v>
      </c>
      <c r="Y16" s="9" t="str">
        <f t="shared" si="1"/>
        <v>2025</v>
      </c>
      <c r="Z16" s="10">
        <v>1</v>
      </c>
      <c r="AA16" s="10">
        <f t="shared" si="2"/>
        <v>0</v>
      </c>
      <c r="AB16" s="10">
        <f t="shared" si="3"/>
        <v>1</v>
      </c>
      <c r="AC16" s="10">
        <f t="shared" si="4"/>
        <v>0</v>
      </c>
      <c r="AD16" s="10">
        <f t="shared" si="5"/>
        <v>0</v>
      </c>
      <c r="AE16" s="10">
        <f t="shared" si="6"/>
        <v>0</v>
      </c>
      <c r="AF16" s="10">
        <f t="shared" si="7"/>
        <v>1</v>
      </c>
      <c r="AG16" s="14">
        <f t="shared" si="8"/>
        <v>1</v>
      </c>
    </row>
    <row r="17" spans="1:33" x14ac:dyDescent="0.3">
      <c r="A17" s="8" t="s">
        <v>100</v>
      </c>
      <c r="B17" s="22">
        <v>45994</v>
      </c>
      <c r="C17" s="9" t="s">
        <v>45</v>
      </c>
      <c r="D17" s="9" t="s">
        <v>64</v>
      </c>
      <c r="E17" s="9" t="s">
        <v>101</v>
      </c>
      <c r="F17" s="9" t="s">
        <v>38</v>
      </c>
      <c r="G17" s="9" t="s">
        <v>102</v>
      </c>
      <c r="H17" s="9" t="s">
        <v>50</v>
      </c>
      <c r="I17" s="9" t="s">
        <v>51</v>
      </c>
      <c r="J17" s="9" t="s">
        <v>42</v>
      </c>
      <c r="K17" s="9" t="s">
        <v>43</v>
      </c>
      <c r="L17" s="10">
        <v>100820</v>
      </c>
      <c r="M17" s="24">
        <v>10</v>
      </c>
      <c r="N17" s="12">
        <v>54741</v>
      </c>
      <c r="O17" s="12">
        <v>5075</v>
      </c>
      <c r="P17" s="12">
        <v>303128</v>
      </c>
      <c r="Q17" s="12">
        <v>76034</v>
      </c>
      <c r="R17" s="12">
        <v>438978</v>
      </c>
      <c r="S17" s="12">
        <v>23049</v>
      </c>
      <c r="T17" s="12">
        <v>189483</v>
      </c>
      <c r="U17" s="12">
        <v>234691</v>
      </c>
      <c r="V17" s="13">
        <v>3.8</v>
      </c>
      <c r="W17" s="10">
        <v>191715</v>
      </c>
      <c r="X17" s="9" t="str">
        <f t="shared" si="0"/>
        <v>Dec</v>
      </c>
      <c r="Y17" s="9" t="str">
        <f t="shared" si="1"/>
        <v>2025</v>
      </c>
      <c r="Z17" s="10">
        <v>1</v>
      </c>
      <c r="AA17" s="10">
        <f t="shared" si="2"/>
        <v>1</v>
      </c>
      <c r="AB17" s="10">
        <f t="shared" si="3"/>
        <v>0</v>
      </c>
      <c r="AC17" s="10">
        <f t="shared" si="4"/>
        <v>0</v>
      </c>
      <c r="AD17" s="10">
        <f t="shared" si="5"/>
        <v>0</v>
      </c>
      <c r="AE17" s="10">
        <f t="shared" si="6"/>
        <v>0</v>
      </c>
      <c r="AF17" s="10">
        <f t="shared" si="7"/>
        <v>1</v>
      </c>
      <c r="AG17" s="14">
        <f t="shared" si="8"/>
        <v>1</v>
      </c>
    </row>
    <row r="18" spans="1:33" x14ac:dyDescent="0.3">
      <c r="A18" s="8" t="s">
        <v>103</v>
      </c>
      <c r="B18" s="22">
        <v>45471</v>
      </c>
      <c r="C18" s="9" t="s">
        <v>94</v>
      </c>
      <c r="D18" s="9" t="s">
        <v>36</v>
      </c>
      <c r="E18" s="9" t="s">
        <v>37</v>
      </c>
      <c r="F18" s="9" t="s">
        <v>56</v>
      </c>
      <c r="G18" s="9" t="s">
        <v>39</v>
      </c>
      <c r="H18" s="9" t="s">
        <v>92</v>
      </c>
      <c r="I18" s="9" t="s">
        <v>73</v>
      </c>
      <c r="J18" s="9" t="s">
        <v>88</v>
      </c>
      <c r="K18" s="9" t="s">
        <v>85</v>
      </c>
      <c r="L18" s="10">
        <v>87214</v>
      </c>
      <c r="M18" s="24">
        <v>5.2</v>
      </c>
      <c r="N18" s="12">
        <v>140111</v>
      </c>
      <c r="O18" s="12">
        <v>80840</v>
      </c>
      <c r="P18" s="12">
        <v>114402</v>
      </c>
      <c r="Q18" s="12">
        <v>55996</v>
      </c>
      <c r="R18" s="12">
        <v>391349</v>
      </c>
      <c r="S18" s="12">
        <v>85616</v>
      </c>
      <c r="T18" s="12">
        <v>250884</v>
      </c>
      <c r="U18" s="12">
        <v>387641</v>
      </c>
      <c r="V18" s="13">
        <v>4.2</v>
      </c>
      <c r="W18" s="10">
        <v>312939</v>
      </c>
      <c r="X18" s="9" t="str">
        <f t="shared" si="0"/>
        <v>Jun</v>
      </c>
      <c r="Y18" s="9" t="str">
        <f t="shared" si="1"/>
        <v>2024</v>
      </c>
      <c r="Z18" s="10">
        <v>1</v>
      </c>
      <c r="AA18" s="10">
        <f t="shared" si="2"/>
        <v>0</v>
      </c>
      <c r="AB18" s="10">
        <f t="shared" si="3"/>
        <v>0</v>
      </c>
      <c r="AC18" s="10">
        <f t="shared" si="4"/>
        <v>1</v>
      </c>
      <c r="AD18" s="10">
        <f t="shared" si="5"/>
        <v>0</v>
      </c>
      <c r="AE18" s="10">
        <f t="shared" si="6"/>
        <v>0</v>
      </c>
      <c r="AF18" s="10">
        <f t="shared" si="7"/>
        <v>0</v>
      </c>
      <c r="AG18" s="14">
        <f t="shared" si="8"/>
        <v>1</v>
      </c>
    </row>
    <row r="19" spans="1:33" x14ac:dyDescent="0.3">
      <c r="A19" s="8" t="s">
        <v>104</v>
      </c>
      <c r="B19" s="22">
        <v>45377</v>
      </c>
      <c r="C19" s="9" t="s">
        <v>105</v>
      </c>
      <c r="D19" s="9" t="s">
        <v>46</v>
      </c>
      <c r="E19" s="9" t="s">
        <v>47</v>
      </c>
      <c r="F19" s="9" t="s">
        <v>66</v>
      </c>
      <c r="G19" s="9" t="s">
        <v>67</v>
      </c>
      <c r="H19" s="9" t="s">
        <v>58</v>
      </c>
      <c r="I19" s="9" t="s">
        <v>59</v>
      </c>
      <c r="J19" s="9" t="s">
        <v>52</v>
      </c>
      <c r="K19" s="9" t="s">
        <v>43</v>
      </c>
      <c r="L19" s="10">
        <v>127780</v>
      </c>
      <c r="M19" s="24">
        <v>4.5999999999999996</v>
      </c>
      <c r="N19" s="12">
        <v>135830</v>
      </c>
      <c r="O19" s="12">
        <v>78925</v>
      </c>
      <c r="P19" s="12">
        <v>313228</v>
      </c>
      <c r="Q19" s="12">
        <v>39356</v>
      </c>
      <c r="R19" s="12">
        <v>567339</v>
      </c>
      <c r="S19" s="12">
        <v>30559</v>
      </c>
      <c r="T19" s="12">
        <v>212415</v>
      </c>
      <c r="U19" s="12">
        <v>275542</v>
      </c>
      <c r="V19" s="13">
        <v>3.8</v>
      </c>
      <c r="W19" s="10">
        <v>335335</v>
      </c>
      <c r="X19" s="9" t="str">
        <f t="shared" si="0"/>
        <v>Mar</v>
      </c>
      <c r="Y19" s="9" t="str">
        <f t="shared" si="1"/>
        <v>2024</v>
      </c>
      <c r="Z19" s="10">
        <v>1</v>
      </c>
      <c r="AA19" s="10">
        <f t="shared" si="2"/>
        <v>1</v>
      </c>
      <c r="AB19" s="10">
        <f t="shared" si="3"/>
        <v>0</v>
      </c>
      <c r="AC19" s="10">
        <f t="shared" si="4"/>
        <v>0</v>
      </c>
      <c r="AD19" s="10">
        <f t="shared" si="5"/>
        <v>0</v>
      </c>
      <c r="AE19" s="10">
        <f t="shared" si="6"/>
        <v>0</v>
      </c>
      <c r="AF19" s="10">
        <f t="shared" si="7"/>
        <v>1</v>
      </c>
      <c r="AG19" s="14">
        <f t="shared" si="8"/>
        <v>1</v>
      </c>
    </row>
    <row r="20" spans="1:33" x14ac:dyDescent="0.3">
      <c r="A20" s="8" t="s">
        <v>106</v>
      </c>
      <c r="B20" s="22">
        <v>45578</v>
      </c>
      <c r="C20" s="9" t="s">
        <v>107</v>
      </c>
      <c r="D20" s="9" t="s">
        <v>80</v>
      </c>
      <c r="E20" s="9" t="s">
        <v>37</v>
      </c>
      <c r="F20" s="9" t="s">
        <v>77</v>
      </c>
      <c r="G20" s="9" t="s">
        <v>81</v>
      </c>
      <c r="H20" s="9" t="s">
        <v>92</v>
      </c>
      <c r="I20" s="9" t="s">
        <v>59</v>
      </c>
      <c r="J20" s="9" t="s">
        <v>60</v>
      </c>
      <c r="K20" s="9" t="s">
        <v>43</v>
      </c>
      <c r="L20" s="10">
        <v>98405</v>
      </c>
      <c r="M20" s="24">
        <v>6.3</v>
      </c>
      <c r="N20" s="12">
        <v>11926</v>
      </c>
      <c r="O20" s="12">
        <v>52636</v>
      </c>
      <c r="P20" s="12">
        <v>47281</v>
      </c>
      <c r="Q20" s="12">
        <v>21429</v>
      </c>
      <c r="R20" s="12">
        <v>133272</v>
      </c>
      <c r="S20" s="12">
        <v>149134</v>
      </c>
      <c r="T20" s="12">
        <v>77861</v>
      </c>
      <c r="U20" s="12">
        <v>243131</v>
      </c>
      <c r="V20" s="13">
        <v>3</v>
      </c>
      <c r="W20" s="10">
        <v>247563</v>
      </c>
      <c r="X20" s="9" t="str">
        <f t="shared" si="0"/>
        <v>Oct</v>
      </c>
      <c r="Y20" s="9" t="str">
        <f t="shared" si="1"/>
        <v>2024</v>
      </c>
      <c r="Z20" s="10">
        <v>1</v>
      </c>
      <c r="AA20" s="10">
        <f t="shared" si="2"/>
        <v>1</v>
      </c>
      <c r="AB20" s="10">
        <f t="shared" si="3"/>
        <v>0</v>
      </c>
      <c r="AC20" s="10">
        <f t="shared" si="4"/>
        <v>0</v>
      </c>
      <c r="AD20" s="10">
        <f t="shared" si="5"/>
        <v>0</v>
      </c>
      <c r="AE20" s="10">
        <f t="shared" si="6"/>
        <v>0</v>
      </c>
      <c r="AF20" s="10">
        <f t="shared" si="7"/>
        <v>0</v>
      </c>
      <c r="AG20" s="14">
        <f t="shared" si="8"/>
        <v>0</v>
      </c>
    </row>
    <row r="21" spans="1:33" x14ac:dyDescent="0.3">
      <c r="A21" s="8" t="s">
        <v>108</v>
      </c>
      <c r="B21" s="22">
        <v>45603</v>
      </c>
      <c r="C21" s="9" t="s">
        <v>109</v>
      </c>
      <c r="D21" s="9" t="s">
        <v>36</v>
      </c>
      <c r="E21" s="9" t="s">
        <v>65</v>
      </c>
      <c r="F21" s="9" t="s">
        <v>77</v>
      </c>
      <c r="G21" s="9" t="s">
        <v>57</v>
      </c>
      <c r="H21" s="9" t="s">
        <v>50</v>
      </c>
      <c r="I21" s="9" t="s">
        <v>96</v>
      </c>
      <c r="J21" s="9" t="s">
        <v>42</v>
      </c>
      <c r="K21" s="9" t="s">
        <v>61</v>
      </c>
      <c r="L21" s="10">
        <v>8619</v>
      </c>
      <c r="M21" s="24">
        <v>4.7</v>
      </c>
      <c r="N21" s="12">
        <v>1369</v>
      </c>
      <c r="O21" s="12">
        <v>29745</v>
      </c>
      <c r="P21" s="12">
        <v>115734</v>
      </c>
      <c r="Q21" s="12">
        <v>3863</v>
      </c>
      <c r="R21" s="12">
        <v>150711</v>
      </c>
      <c r="S21" s="12">
        <v>190022</v>
      </c>
      <c r="T21" s="12">
        <v>58650</v>
      </c>
      <c r="U21" s="12">
        <v>292457</v>
      </c>
      <c r="V21" s="13">
        <v>4.7</v>
      </c>
      <c r="W21" s="10">
        <v>43929</v>
      </c>
      <c r="X21" s="9" t="str">
        <f t="shared" si="0"/>
        <v>Nov</v>
      </c>
      <c r="Y21" s="9" t="str">
        <f t="shared" si="1"/>
        <v>2024</v>
      </c>
      <c r="Z21" s="10">
        <v>1</v>
      </c>
      <c r="AA21" s="10">
        <f t="shared" si="2"/>
        <v>0</v>
      </c>
      <c r="AB21" s="10">
        <f t="shared" si="3"/>
        <v>1</v>
      </c>
      <c r="AC21" s="10">
        <f t="shared" si="4"/>
        <v>0</v>
      </c>
      <c r="AD21" s="10">
        <f t="shared" si="5"/>
        <v>0</v>
      </c>
      <c r="AE21" s="10">
        <f t="shared" si="6"/>
        <v>0</v>
      </c>
      <c r="AF21" s="10">
        <f t="shared" si="7"/>
        <v>0</v>
      </c>
      <c r="AG21" s="14">
        <f t="shared" si="8"/>
        <v>0</v>
      </c>
    </row>
    <row r="22" spans="1:33" x14ac:dyDescent="0.3">
      <c r="A22" s="8" t="s">
        <v>110</v>
      </c>
      <c r="B22" s="22">
        <v>45894</v>
      </c>
      <c r="C22" s="9" t="s">
        <v>70</v>
      </c>
      <c r="D22" s="9" t="s">
        <v>46</v>
      </c>
      <c r="E22" s="9" t="s">
        <v>101</v>
      </c>
      <c r="F22" s="9" t="s">
        <v>84</v>
      </c>
      <c r="G22" s="9" t="s">
        <v>39</v>
      </c>
      <c r="H22" s="9" t="s">
        <v>58</v>
      </c>
      <c r="I22" s="9" t="s">
        <v>59</v>
      </c>
      <c r="J22" s="9" t="s">
        <v>111</v>
      </c>
      <c r="K22" s="9" t="s">
        <v>43</v>
      </c>
      <c r="L22" s="10">
        <v>4500</v>
      </c>
      <c r="M22" s="24">
        <v>2.7</v>
      </c>
      <c r="N22" s="12">
        <v>130620</v>
      </c>
      <c r="O22" s="12">
        <v>11852</v>
      </c>
      <c r="P22" s="12">
        <v>331702</v>
      </c>
      <c r="Q22" s="12">
        <v>3180</v>
      </c>
      <c r="R22" s="12">
        <v>477354</v>
      </c>
      <c r="S22" s="12">
        <v>150918</v>
      </c>
      <c r="T22" s="12">
        <v>233636</v>
      </c>
      <c r="U22" s="12">
        <v>439768</v>
      </c>
      <c r="V22" s="13">
        <v>5</v>
      </c>
      <c r="W22" s="10">
        <v>266558</v>
      </c>
      <c r="X22" s="9" t="str">
        <f t="shared" si="0"/>
        <v>Aug</v>
      </c>
      <c r="Y22" s="9" t="str">
        <f t="shared" si="1"/>
        <v>2025</v>
      </c>
      <c r="Z22" s="10">
        <v>1</v>
      </c>
      <c r="AA22" s="10">
        <f t="shared" si="2"/>
        <v>1</v>
      </c>
      <c r="AB22" s="10">
        <f t="shared" si="3"/>
        <v>0</v>
      </c>
      <c r="AC22" s="10">
        <f t="shared" si="4"/>
        <v>0</v>
      </c>
      <c r="AD22" s="10">
        <f t="shared" si="5"/>
        <v>0</v>
      </c>
      <c r="AE22" s="10">
        <f t="shared" si="6"/>
        <v>0</v>
      </c>
      <c r="AF22" s="10">
        <f t="shared" si="7"/>
        <v>0</v>
      </c>
      <c r="AG22" s="14">
        <f t="shared" si="8"/>
        <v>1</v>
      </c>
    </row>
    <row r="23" spans="1:33" x14ac:dyDescent="0.3">
      <c r="A23" s="8" t="s">
        <v>112</v>
      </c>
      <c r="B23" s="22">
        <v>45513</v>
      </c>
      <c r="C23" s="9" t="s">
        <v>109</v>
      </c>
      <c r="D23" s="9" t="s">
        <v>99</v>
      </c>
      <c r="E23" s="9" t="s">
        <v>101</v>
      </c>
      <c r="F23" s="9" t="s">
        <v>38</v>
      </c>
      <c r="G23" s="9" t="s">
        <v>71</v>
      </c>
      <c r="H23" s="9" t="s">
        <v>40</v>
      </c>
      <c r="I23" s="9" t="s">
        <v>51</v>
      </c>
      <c r="J23" s="9" t="s">
        <v>42</v>
      </c>
      <c r="K23" s="9" t="s">
        <v>43</v>
      </c>
      <c r="L23" s="10">
        <v>13912</v>
      </c>
      <c r="M23" s="24">
        <v>5.2</v>
      </c>
      <c r="N23" s="12">
        <v>82718</v>
      </c>
      <c r="O23" s="12">
        <v>74617</v>
      </c>
      <c r="P23" s="12">
        <v>206793</v>
      </c>
      <c r="Q23" s="12">
        <v>3036</v>
      </c>
      <c r="R23" s="12">
        <v>367164</v>
      </c>
      <c r="S23" s="12">
        <v>188861</v>
      </c>
      <c r="T23" s="12">
        <v>181859</v>
      </c>
      <c r="U23" s="12">
        <v>399174</v>
      </c>
      <c r="V23" s="13">
        <v>4.0999999999999996</v>
      </c>
      <c r="W23" s="10">
        <v>116385</v>
      </c>
      <c r="X23" s="9" t="str">
        <f t="shared" si="0"/>
        <v>Aug</v>
      </c>
      <c r="Y23" s="9" t="str">
        <f t="shared" si="1"/>
        <v>2024</v>
      </c>
      <c r="Z23" s="10">
        <v>1</v>
      </c>
      <c r="AA23" s="10">
        <f t="shared" si="2"/>
        <v>1</v>
      </c>
      <c r="AB23" s="10">
        <f t="shared" si="3"/>
        <v>0</v>
      </c>
      <c r="AC23" s="10">
        <f t="shared" si="4"/>
        <v>0</v>
      </c>
      <c r="AD23" s="10">
        <f t="shared" si="5"/>
        <v>0</v>
      </c>
      <c r="AE23" s="10">
        <f t="shared" si="6"/>
        <v>0</v>
      </c>
      <c r="AF23" s="10">
        <f t="shared" si="7"/>
        <v>0</v>
      </c>
      <c r="AG23" s="14">
        <f t="shared" si="8"/>
        <v>0</v>
      </c>
    </row>
    <row r="24" spans="1:33" x14ac:dyDescent="0.3">
      <c r="A24" s="8" t="s">
        <v>113</v>
      </c>
      <c r="B24" s="22">
        <v>45704</v>
      </c>
      <c r="C24" s="9" t="s">
        <v>107</v>
      </c>
      <c r="D24" s="9" t="s">
        <v>64</v>
      </c>
      <c r="E24" s="9" t="s">
        <v>47</v>
      </c>
      <c r="F24" s="9" t="s">
        <v>48</v>
      </c>
      <c r="G24" s="9" t="s">
        <v>102</v>
      </c>
      <c r="H24" s="9" t="s">
        <v>92</v>
      </c>
      <c r="I24" s="9" t="s">
        <v>73</v>
      </c>
      <c r="J24" s="9" t="s">
        <v>111</v>
      </c>
      <c r="K24" s="9" t="s">
        <v>43</v>
      </c>
      <c r="L24" s="10">
        <v>51824</v>
      </c>
      <c r="M24" s="24">
        <v>5.4</v>
      </c>
      <c r="N24" s="12">
        <v>40197</v>
      </c>
      <c r="O24" s="12">
        <v>58432</v>
      </c>
      <c r="P24" s="12">
        <v>144776</v>
      </c>
      <c r="Q24" s="12">
        <v>28896</v>
      </c>
      <c r="R24" s="12">
        <v>272301</v>
      </c>
      <c r="S24" s="12">
        <v>137730</v>
      </c>
      <c r="T24" s="12">
        <v>99466</v>
      </c>
      <c r="U24" s="12">
        <v>270768</v>
      </c>
      <c r="V24" s="13">
        <v>4.0999999999999996</v>
      </c>
      <c r="W24" s="10">
        <v>155671</v>
      </c>
      <c r="X24" s="9" t="str">
        <f t="shared" si="0"/>
        <v>Feb</v>
      </c>
      <c r="Y24" s="9" t="str">
        <f t="shared" si="1"/>
        <v>2025</v>
      </c>
      <c r="Z24" s="10">
        <v>1</v>
      </c>
      <c r="AA24" s="10">
        <f t="shared" si="2"/>
        <v>1</v>
      </c>
      <c r="AB24" s="10">
        <f t="shared" si="3"/>
        <v>0</v>
      </c>
      <c r="AC24" s="10">
        <f t="shared" si="4"/>
        <v>0</v>
      </c>
      <c r="AD24" s="10">
        <f t="shared" si="5"/>
        <v>0</v>
      </c>
      <c r="AE24" s="10">
        <f t="shared" si="6"/>
        <v>0</v>
      </c>
      <c r="AF24" s="10">
        <f t="shared" si="7"/>
        <v>0</v>
      </c>
      <c r="AG24" s="14">
        <f t="shared" si="8"/>
        <v>1</v>
      </c>
    </row>
    <row r="25" spans="1:33" x14ac:dyDescent="0.3">
      <c r="A25" s="8" t="s">
        <v>114</v>
      </c>
      <c r="B25" s="22">
        <v>45675</v>
      </c>
      <c r="C25" s="9" t="s">
        <v>90</v>
      </c>
      <c r="D25" s="9" t="s">
        <v>46</v>
      </c>
      <c r="E25" s="9" t="s">
        <v>65</v>
      </c>
      <c r="F25" s="9" t="s">
        <v>38</v>
      </c>
      <c r="G25" s="9" t="s">
        <v>57</v>
      </c>
      <c r="H25" s="9" t="s">
        <v>92</v>
      </c>
      <c r="I25" s="9" t="s">
        <v>41</v>
      </c>
      <c r="J25" s="9" t="s">
        <v>60</v>
      </c>
      <c r="K25" s="9" t="s">
        <v>43</v>
      </c>
      <c r="L25" s="10">
        <v>116221</v>
      </c>
      <c r="M25" s="24">
        <v>3.3</v>
      </c>
      <c r="N25" s="12">
        <v>170270</v>
      </c>
      <c r="O25" s="12">
        <v>45024</v>
      </c>
      <c r="P25" s="12">
        <v>173163</v>
      </c>
      <c r="Q25" s="12">
        <v>53309</v>
      </c>
      <c r="R25" s="12">
        <v>441766</v>
      </c>
      <c r="S25" s="12">
        <v>123637</v>
      </c>
      <c r="T25" s="12">
        <v>237442</v>
      </c>
      <c r="U25" s="12">
        <v>410944</v>
      </c>
      <c r="V25" s="13">
        <v>4.8</v>
      </c>
      <c r="W25" s="10">
        <v>289540</v>
      </c>
      <c r="X25" s="9" t="str">
        <f t="shared" si="0"/>
        <v>Jan</v>
      </c>
      <c r="Y25" s="9" t="str">
        <f t="shared" si="1"/>
        <v>2025</v>
      </c>
      <c r="Z25" s="10">
        <v>1</v>
      </c>
      <c r="AA25" s="10">
        <f t="shared" si="2"/>
        <v>1</v>
      </c>
      <c r="AB25" s="10">
        <f t="shared" si="3"/>
        <v>0</v>
      </c>
      <c r="AC25" s="10">
        <f t="shared" si="4"/>
        <v>0</v>
      </c>
      <c r="AD25" s="10">
        <f t="shared" si="5"/>
        <v>0</v>
      </c>
      <c r="AE25" s="10">
        <f t="shared" si="6"/>
        <v>0</v>
      </c>
      <c r="AF25" s="10">
        <f t="shared" si="7"/>
        <v>1</v>
      </c>
      <c r="AG25" s="14">
        <f t="shared" si="8"/>
        <v>1</v>
      </c>
    </row>
    <row r="26" spans="1:33" x14ac:dyDescent="0.3">
      <c r="A26" s="8" t="s">
        <v>115</v>
      </c>
      <c r="B26" s="22">
        <v>45795</v>
      </c>
      <c r="C26" s="9" t="s">
        <v>90</v>
      </c>
      <c r="D26" s="9" t="s">
        <v>36</v>
      </c>
      <c r="E26" s="9" t="s">
        <v>37</v>
      </c>
      <c r="F26" s="9" t="s">
        <v>38</v>
      </c>
      <c r="G26" s="9" t="s">
        <v>57</v>
      </c>
      <c r="H26" s="9" t="s">
        <v>58</v>
      </c>
      <c r="I26" s="9" t="s">
        <v>96</v>
      </c>
      <c r="J26" s="9" t="s">
        <v>68</v>
      </c>
      <c r="K26" s="9" t="s">
        <v>43</v>
      </c>
      <c r="L26" s="10">
        <v>45503</v>
      </c>
      <c r="M26" s="24">
        <v>3.1</v>
      </c>
      <c r="N26" s="12">
        <v>130849</v>
      </c>
      <c r="O26" s="12">
        <v>81951</v>
      </c>
      <c r="P26" s="12">
        <v>195142</v>
      </c>
      <c r="Q26" s="12">
        <v>11030</v>
      </c>
      <c r="R26" s="12">
        <v>418972</v>
      </c>
      <c r="S26" s="12">
        <v>46105</v>
      </c>
      <c r="T26" s="12">
        <v>258459</v>
      </c>
      <c r="U26" s="12">
        <v>351905</v>
      </c>
      <c r="V26" s="13">
        <v>3.4</v>
      </c>
      <c r="W26" s="10">
        <v>154790</v>
      </c>
      <c r="X26" s="9" t="str">
        <f t="shared" si="0"/>
        <v>May</v>
      </c>
      <c r="Y26" s="9" t="str">
        <f t="shared" si="1"/>
        <v>2025</v>
      </c>
      <c r="Z26" s="10">
        <v>1</v>
      </c>
      <c r="AA26" s="10">
        <f t="shared" si="2"/>
        <v>1</v>
      </c>
      <c r="AB26" s="10">
        <f t="shared" si="3"/>
        <v>0</v>
      </c>
      <c r="AC26" s="10">
        <f t="shared" si="4"/>
        <v>0</v>
      </c>
      <c r="AD26" s="10">
        <f t="shared" si="5"/>
        <v>0</v>
      </c>
      <c r="AE26" s="10">
        <f t="shared" si="6"/>
        <v>0</v>
      </c>
      <c r="AF26" s="10">
        <f t="shared" si="7"/>
        <v>0</v>
      </c>
      <c r="AG26" s="14">
        <f t="shared" si="8"/>
        <v>1</v>
      </c>
    </row>
    <row r="27" spans="1:33" x14ac:dyDescent="0.3">
      <c r="A27" s="8" t="s">
        <v>116</v>
      </c>
      <c r="B27" s="22">
        <v>45558</v>
      </c>
      <c r="C27" s="9" t="s">
        <v>117</v>
      </c>
      <c r="D27" s="9" t="s">
        <v>80</v>
      </c>
      <c r="E27" s="9" t="s">
        <v>65</v>
      </c>
      <c r="F27" s="9" t="s">
        <v>84</v>
      </c>
      <c r="G27" s="9" t="s">
        <v>81</v>
      </c>
      <c r="H27" s="9" t="s">
        <v>50</v>
      </c>
      <c r="I27" s="9" t="s">
        <v>59</v>
      </c>
      <c r="J27" s="9" t="s">
        <v>68</v>
      </c>
      <c r="K27" s="9" t="s">
        <v>43</v>
      </c>
      <c r="L27" s="10">
        <v>146120</v>
      </c>
      <c r="M27" s="24">
        <v>3.3</v>
      </c>
      <c r="N27" s="12">
        <v>165290</v>
      </c>
      <c r="O27" s="12">
        <v>10985</v>
      </c>
      <c r="P27" s="12">
        <v>297180</v>
      </c>
      <c r="Q27" s="12">
        <v>121047</v>
      </c>
      <c r="R27" s="12">
        <v>594502</v>
      </c>
      <c r="S27" s="12">
        <v>122088</v>
      </c>
      <c r="T27" s="12">
        <v>97150</v>
      </c>
      <c r="U27" s="12">
        <v>263683</v>
      </c>
      <c r="V27" s="13">
        <v>4.8</v>
      </c>
      <c r="W27" s="10">
        <v>25882</v>
      </c>
      <c r="X27" s="9" t="str">
        <f t="shared" si="0"/>
        <v>Sep</v>
      </c>
      <c r="Y27" s="9" t="str">
        <f t="shared" si="1"/>
        <v>2024</v>
      </c>
      <c r="Z27" s="10">
        <v>1</v>
      </c>
      <c r="AA27" s="10">
        <f t="shared" si="2"/>
        <v>1</v>
      </c>
      <c r="AB27" s="10">
        <f t="shared" si="3"/>
        <v>0</v>
      </c>
      <c r="AC27" s="10">
        <f t="shared" si="4"/>
        <v>0</v>
      </c>
      <c r="AD27" s="10">
        <f t="shared" si="5"/>
        <v>0</v>
      </c>
      <c r="AE27" s="10">
        <f t="shared" si="6"/>
        <v>0</v>
      </c>
      <c r="AF27" s="10">
        <f t="shared" si="7"/>
        <v>1</v>
      </c>
      <c r="AG27" s="14">
        <f t="shared" si="8"/>
        <v>1</v>
      </c>
    </row>
    <row r="28" spans="1:33" x14ac:dyDescent="0.3">
      <c r="A28" s="8" t="s">
        <v>118</v>
      </c>
      <c r="B28" s="22">
        <v>45632</v>
      </c>
      <c r="C28" s="9" t="s">
        <v>119</v>
      </c>
      <c r="D28" s="9" t="s">
        <v>64</v>
      </c>
      <c r="E28" s="9" t="s">
        <v>47</v>
      </c>
      <c r="F28" s="9" t="s">
        <v>66</v>
      </c>
      <c r="G28" s="9" t="s">
        <v>57</v>
      </c>
      <c r="H28" s="9" t="s">
        <v>92</v>
      </c>
      <c r="I28" s="9" t="s">
        <v>51</v>
      </c>
      <c r="J28" s="9" t="s">
        <v>42</v>
      </c>
      <c r="K28" s="9" t="s">
        <v>85</v>
      </c>
      <c r="L28" s="10">
        <v>135567</v>
      </c>
      <c r="M28" s="24">
        <v>4.4000000000000004</v>
      </c>
      <c r="N28" s="12">
        <v>91801</v>
      </c>
      <c r="O28" s="12">
        <v>54629</v>
      </c>
      <c r="P28" s="12">
        <v>308398</v>
      </c>
      <c r="Q28" s="12">
        <v>48216</v>
      </c>
      <c r="R28" s="12">
        <v>503044</v>
      </c>
      <c r="S28" s="12">
        <v>28665</v>
      </c>
      <c r="T28" s="12">
        <v>158985</v>
      </c>
      <c r="U28" s="12">
        <v>240084</v>
      </c>
      <c r="V28" s="13">
        <v>4.0999999999999996</v>
      </c>
      <c r="W28" s="10">
        <v>328282</v>
      </c>
      <c r="X28" s="9" t="str">
        <f t="shared" si="0"/>
        <v>Dec</v>
      </c>
      <c r="Y28" s="9" t="str">
        <f t="shared" si="1"/>
        <v>2024</v>
      </c>
      <c r="Z28" s="10">
        <v>1</v>
      </c>
      <c r="AA28" s="10">
        <f t="shared" si="2"/>
        <v>0</v>
      </c>
      <c r="AB28" s="10">
        <f t="shared" si="3"/>
        <v>0</v>
      </c>
      <c r="AC28" s="10">
        <f t="shared" si="4"/>
        <v>1</v>
      </c>
      <c r="AD28" s="10">
        <f t="shared" si="5"/>
        <v>0</v>
      </c>
      <c r="AE28" s="10">
        <f t="shared" si="6"/>
        <v>0</v>
      </c>
      <c r="AF28" s="10">
        <f t="shared" si="7"/>
        <v>1</v>
      </c>
      <c r="AG28" s="14">
        <f t="shared" si="8"/>
        <v>1</v>
      </c>
    </row>
    <row r="29" spans="1:33" x14ac:dyDescent="0.3">
      <c r="A29" s="8" t="s">
        <v>120</v>
      </c>
      <c r="B29" s="22">
        <v>45702</v>
      </c>
      <c r="C29" s="9" t="s">
        <v>117</v>
      </c>
      <c r="D29" s="9" t="s">
        <v>46</v>
      </c>
      <c r="E29" s="9" t="s">
        <v>65</v>
      </c>
      <c r="F29" s="9" t="s">
        <v>48</v>
      </c>
      <c r="G29" s="9" t="s">
        <v>81</v>
      </c>
      <c r="H29" s="9" t="s">
        <v>72</v>
      </c>
      <c r="I29" s="9" t="s">
        <v>51</v>
      </c>
      <c r="J29" s="9" t="s">
        <v>111</v>
      </c>
      <c r="K29" s="9" t="s">
        <v>43</v>
      </c>
      <c r="L29" s="10">
        <v>54963</v>
      </c>
      <c r="M29" s="24">
        <v>3.7</v>
      </c>
      <c r="N29" s="12">
        <v>34266</v>
      </c>
      <c r="O29" s="12">
        <v>44700</v>
      </c>
      <c r="P29" s="12">
        <v>107177</v>
      </c>
      <c r="Q29" s="12">
        <v>42354</v>
      </c>
      <c r="R29" s="12">
        <v>228497</v>
      </c>
      <c r="S29" s="12">
        <v>53013</v>
      </c>
      <c r="T29" s="12">
        <v>67716</v>
      </c>
      <c r="U29" s="12">
        <v>181064</v>
      </c>
      <c r="V29" s="13">
        <v>4.0999999999999996</v>
      </c>
      <c r="W29" s="10">
        <v>9099</v>
      </c>
      <c r="X29" s="9" t="str">
        <f t="shared" si="0"/>
        <v>Feb</v>
      </c>
      <c r="Y29" s="9" t="str">
        <f t="shared" si="1"/>
        <v>2025</v>
      </c>
      <c r="Z29" s="10">
        <v>1</v>
      </c>
      <c r="AA29" s="10">
        <f t="shared" si="2"/>
        <v>1</v>
      </c>
      <c r="AB29" s="10">
        <f t="shared" si="3"/>
        <v>0</v>
      </c>
      <c r="AC29" s="10">
        <f t="shared" si="4"/>
        <v>0</v>
      </c>
      <c r="AD29" s="10">
        <f t="shared" si="5"/>
        <v>0</v>
      </c>
      <c r="AE29" s="10">
        <f t="shared" si="6"/>
        <v>0</v>
      </c>
      <c r="AF29" s="10">
        <f t="shared" si="7"/>
        <v>0</v>
      </c>
      <c r="AG29" s="14">
        <f t="shared" si="8"/>
        <v>1</v>
      </c>
    </row>
    <row r="30" spans="1:33" x14ac:dyDescent="0.3">
      <c r="A30" s="8" t="s">
        <v>121</v>
      </c>
      <c r="B30" s="22">
        <v>45576</v>
      </c>
      <c r="C30" s="9" t="s">
        <v>35</v>
      </c>
      <c r="D30" s="9" t="s">
        <v>64</v>
      </c>
      <c r="E30" s="9" t="s">
        <v>37</v>
      </c>
      <c r="F30" s="9" t="s">
        <v>56</v>
      </c>
      <c r="G30" s="9" t="s">
        <v>57</v>
      </c>
      <c r="H30" s="9" t="s">
        <v>40</v>
      </c>
      <c r="I30" s="9" t="s">
        <v>73</v>
      </c>
      <c r="J30" s="9" t="s">
        <v>88</v>
      </c>
      <c r="K30" s="9" t="s">
        <v>43</v>
      </c>
      <c r="L30" s="10">
        <v>4500</v>
      </c>
      <c r="M30" s="24">
        <v>6.1</v>
      </c>
      <c r="N30" s="12">
        <v>74633</v>
      </c>
      <c r="O30" s="12">
        <v>53397</v>
      </c>
      <c r="P30" s="12">
        <v>310994</v>
      </c>
      <c r="Q30" s="12">
        <v>1397</v>
      </c>
      <c r="R30" s="12">
        <v>440421</v>
      </c>
      <c r="S30" s="12">
        <v>96374</v>
      </c>
      <c r="T30" s="12">
        <v>290097</v>
      </c>
      <c r="U30" s="12">
        <v>431181</v>
      </c>
      <c r="V30" s="13">
        <v>3.9</v>
      </c>
      <c r="W30" s="10">
        <v>257344</v>
      </c>
      <c r="X30" s="9" t="str">
        <f t="shared" si="0"/>
        <v>Oct</v>
      </c>
      <c r="Y30" s="9" t="str">
        <f t="shared" si="1"/>
        <v>2024</v>
      </c>
      <c r="Z30" s="10">
        <v>1</v>
      </c>
      <c r="AA30" s="10">
        <f t="shared" si="2"/>
        <v>1</v>
      </c>
      <c r="AB30" s="10">
        <f t="shared" si="3"/>
        <v>0</v>
      </c>
      <c r="AC30" s="10">
        <f t="shared" si="4"/>
        <v>0</v>
      </c>
      <c r="AD30" s="10">
        <f t="shared" si="5"/>
        <v>0</v>
      </c>
      <c r="AE30" s="10">
        <f t="shared" si="6"/>
        <v>0</v>
      </c>
      <c r="AF30" s="10">
        <f t="shared" si="7"/>
        <v>0</v>
      </c>
      <c r="AG30" s="14">
        <f t="shared" si="8"/>
        <v>1</v>
      </c>
    </row>
    <row r="31" spans="1:33" x14ac:dyDescent="0.3">
      <c r="A31" s="8" t="s">
        <v>122</v>
      </c>
      <c r="B31" s="22">
        <v>45971</v>
      </c>
      <c r="C31" s="9" t="s">
        <v>70</v>
      </c>
      <c r="D31" s="9" t="s">
        <v>76</v>
      </c>
      <c r="E31" s="9" t="s">
        <v>47</v>
      </c>
      <c r="F31" s="9" t="s">
        <v>84</v>
      </c>
      <c r="G31" s="9" t="s">
        <v>67</v>
      </c>
      <c r="H31" s="9" t="s">
        <v>72</v>
      </c>
      <c r="I31" s="9" t="s">
        <v>59</v>
      </c>
      <c r="J31" s="9" t="s">
        <v>68</v>
      </c>
      <c r="K31" s="9" t="s">
        <v>43</v>
      </c>
      <c r="L31" s="10">
        <v>77524</v>
      </c>
      <c r="M31" s="24">
        <v>8.8000000000000007</v>
      </c>
      <c r="N31" s="12">
        <v>49521</v>
      </c>
      <c r="O31" s="12">
        <v>71480</v>
      </c>
      <c r="P31" s="12">
        <v>128718</v>
      </c>
      <c r="Q31" s="12">
        <v>54111</v>
      </c>
      <c r="R31" s="12">
        <v>303830</v>
      </c>
      <c r="S31" s="12">
        <v>204587</v>
      </c>
      <c r="T31" s="12">
        <v>104766</v>
      </c>
      <c r="U31" s="12">
        <v>344419</v>
      </c>
      <c r="V31" s="13">
        <v>4.3</v>
      </c>
      <c r="W31" s="10">
        <v>30623</v>
      </c>
      <c r="X31" s="9" t="str">
        <f t="shared" si="0"/>
        <v>Nov</v>
      </c>
      <c r="Y31" s="9" t="str">
        <f t="shared" si="1"/>
        <v>2025</v>
      </c>
      <c r="Z31" s="10">
        <v>1</v>
      </c>
      <c r="AA31" s="10">
        <f t="shared" si="2"/>
        <v>1</v>
      </c>
      <c r="AB31" s="10">
        <f t="shared" si="3"/>
        <v>0</v>
      </c>
      <c r="AC31" s="10">
        <f t="shared" si="4"/>
        <v>0</v>
      </c>
      <c r="AD31" s="10">
        <f t="shared" si="5"/>
        <v>0</v>
      </c>
      <c r="AE31" s="10">
        <f t="shared" si="6"/>
        <v>0</v>
      </c>
      <c r="AF31" s="10">
        <f t="shared" si="7"/>
        <v>0</v>
      </c>
      <c r="AG31" s="14">
        <f t="shared" si="8"/>
        <v>0</v>
      </c>
    </row>
    <row r="32" spans="1:33" x14ac:dyDescent="0.3">
      <c r="A32" s="8" t="s">
        <v>123</v>
      </c>
      <c r="B32" s="22">
        <v>45808</v>
      </c>
      <c r="C32" s="9" t="s">
        <v>75</v>
      </c>
      <c r="D32" s="9" t="s">
        <v>80</v>
      </c>
      <c r="E32" s="9" t="s">
        <v>47</v>
      </c>
      <c r="F32" s="9" t="s">
        <v>38</v>
      </c>
      <c r="G32" s="9" t="s">
        <v>49</v>
      </c>
      <c r="H32" s="9" t="s">
        <v>92</v>
      </c>
      <c r="I32" s="9" t="s">
        <v>51</v>
      </c>
      <c r="J32" s="9" t="s">
        <v>52</v>
      </c>
      <c r="K32" s="9" t="s">
        <v>43</v>
      </c>
      <c r="L32" s="10">
        <v>153933</v>
      </c>
      <c r="M32" s="24">
        <v>8.8000000000000007</v>
      </c>
      <c r="N32" s="12">
        <v>77372</v>
      </c>
      <c r="O32" s="12">
        <v>14574</v>
      </c>
      <c r="P32" s="12">
        <v>356032</v>
      </c>
      <c r="Q32" s="12">
        <v>52204</v>
      </c>
      <c r="R32" s="12">
        <v>500182</v>
      </c>
      <c r="S32" s="12">
        <v>43235</v>
      </c>
      <c r="T32" s="12">
        <v>147517</v>
      </c>
      <c r="U32" s="12">
        <v>248797</v>
      </c>
      <c r="V32" s="13">
        <v>4</v>
      </c>
      <c r="W32" s="10">
        <v>170541</v>
      </c>
      <c r="X32" s="9" t="str">
        <f t="shared" si="0"/>
        <v>May</v>
      </c>
      <c r="Y32" s="9" t="str">
        <f t="shared" si="1"/>
        <v>2025</v>
      </c>
      <c r="Z32" s="10">
        <v>1</v>
      </c>
      <c r="AA32" s="10">
        <f t="shared" si="2"/>
        <v>1</v>
      </c>
      <c r="AB32" s="10">
        <f t="shared" si="3"/>
        <v>0</v>
      </c>
      <c r="AC32" s="10">
        <f t="shared" si="4"/>
        <v>0</v>
      </c>
      <c r="AD32" s="10">
        <f t="shared" si="5"/>
        <v>0</v>
      </c>
      <c r="AE32" s="10">
        <f t="shared" si="6"/>
        <v>0</v>
      </c>
      <c r="AF32" s="10">
        <f t="shared" si="7"/>
        <v>1</v>
      </c>
      <c r="AG32" s="14">
        <f t="shared" si="8"/>
        <v>1</v>
      </c>
    </row>
    <row r="33" spans="1:33" x14ac:dyDescent="0.3">
      <c r="A33" s="8" t="s">
        <v>124</v>
      </c>
      <c r="B33" s="22">
        <v>45403</v>
      </c>
      <c r="C33" s="9" t="s">
        <v>109</v>
      </c>
      <c r="D33" s="9" t="s">
        <v>46</v>
      </c>
      <c r="E33" s="9" t="s">
        <v>37</v>
      </c>
      <c r="F33" s="9" t="s">
        <v>56</v>
      </c>
      <c r="G33" s="9" t="s">
        <v>39</v>
      </c>
      <c r="H33" s="9" t="s">
        <v>58</v>
      </c>
      <c r="I33" s="9" t="s">
        <v>73</v>
      </c>
      <c r="J33" s="9" t="s">
        <v>42</v>
      </c>
      <c r="K33" s="9" t="s">
        <v>43</v>
      </c>
      <c r="L33" s="10">
        <v>13617</v>
      </c>
      <c r="M33" s="24">
        <v>7.5</v>
      </c>
      <c r="N33" s="12">
        <v>74514</v>
      </c>
      <c r="O33" s="12">
        <v>82678</v>
      </c>
      <c r="P33" s="12">
        <v>356012</v>
      </c>
      <c r="Q33" s="12">
        <v>4354</v>
      </c>
      <c r="R33" s="12">
        <v>517558</v>
      </c>
      <c r="S33" s="12">
        <v>12611</v>
      </c>
      <c r="T33" s="12">
        <v>71984</v>
      </c>
      <c r="U33" s="12">
        <v>107086</v>
      </c>
      <c r="V33" s="13">
        <v>4.3</v>
      </c>
      <c r="W33" s="10">
        <v>46329</v>
      </c>
      <c r="X33" s="9" t="str">
        <f t="shared" si="0"/>
        <v>Apr</v>
      </c>
      <c r="Y33" s="9" t="str">
        <f t="shared" si="1"/>
        <v>2024</v>
      </c>
      <c r="Z33" s="10">
        <v>1</v>
      </c>
      <c r="AA33" s="10">
        <f t="shared" si="2"/>
        <v>1</v>
      </c>
      <c r="AB33" s="10">
        <f t="shared" si="3"/>
        <v>0</v>
      </c>
      <c r="AC33" s="10">
        <f t="shared" si="4"/>
        <v>0</v>
      </c>
      <c r="AD33" s="10">
        <f t="shared" si="5"/>
        <v>0</v>
      </c>
      <c r="AE33" s="10">
        <f t="shared" si="6"/>
        <v>0</v>
      </c>
      <c r="AF33" s="10">
        <f t="shared" si="7"/>
        <v>0</v>
      </c>
      <c r="AG33" s="14">
        <f t="shared" si="8"/>
        <v>1</v>
      </c>
    </row>
    <row r="34" spans="1:33" x14ac:dyDescent="0.3">
      <c r="A34" s="8" t="s">
        <v>125</v>
      </c>
      <c r="B34" s="22">
        <v>45623</v>
      </c>
      <c r="C34" s="9" t="s">
        <v>79</v>
      </c>
      <c r="D34" s="9" t="s">
        <v>36</v>
      </c>
      <c r="E34" s="9" t="s">
        <v>37</v>
      </c>
      <c r="F34" s="9" t="s">
        <v>38</v>
      </c>
      <c r="G34" s="9" t="s">
        <v>81</v>
      </c>
      <c r="H34" s="9" t="s">
        <v>92</v>
      </c>
      <c r="I34" s="9" t="s">
        <v>59</v>
      </c>
      <c r="J34" s="9" t="s">
        <v>68</v>
      </c>
      <c r="K34" s="9" t="s">
        <v>43</v>
      </c>
      <c r="L34" s="10">
        <v>74210</v>
      </c>
      <c r="M34" s="24">
        <v>8.1</v>
      </c>
      <c r="N34" s="12">
        <v>89001</v>
      </c>
      <c r="O34" s="12">
        <v>41550</v>
      </c>
      <c r="P34" s="12">
        <v>349908</v>
      </c>
      <c r="Q34" s="12">
        <v>62650</v>
      </c>
      <c r="R34" s="12">
        <v>543109</v>
      </c>
      <c r="S34" s="12">
        <v>159943</v>
      </c>
      <c r="T34" s="12">
        <v>263457</v>
      </c>
      <c r="U34" s="12">
        <v>481697</v>
      </c>
      <c r="V34" s="13">
        <v>4</v>
      </c>
      <c r="W34" s="10">
        <v>332126</v>
      </c>
      <c r="X34" s="9" t="str">
        <f t="shared" si="0"/>
        <v>Nov</v>
      </c>
      <c r="Y34" s="9" t="str">
        <f t="shared" si="1"/>
        <v>2024</v>
      </c>
      <c r="Z34" s="10">
        <v>1</v>
      </c>
      <c r="AA34" s="10">
        <f t="shared" si="2"/>
        <v>1</v>
      </c>
      <c r="AB34" s="10">
        <f t="shared" si="3"/>
        <v>0</v>
      </c>
      <c r="AC34" s="10">
        <f t="shared" si="4"/>
        <v>0</v>
      </c>
      <c r="AD34" s="10">
        <f t="shared" si="5"/>
        <v>0</v>
      </c>
      <c r="AE34" s="10">
        <f t="shared" si="6"/>
        <v>0</v>
      </c>
      <c r="AF34" s="10">
        <f t="shared" si="7"/>
        <v>0</v>
      </c>
      <c r="AG34" s="14">
        <f t="shared" si="8"/>
        <v>1</v>
      </c>
    </row>
    <row r="35" spans="1:33" x14ac:dyDescent="0.3">
      <c r="A35" s="8" t="s">
        <v>126</v>
      </c>
      <c r="B35" s="22">
        <v>45729</v>
      </c>
      <c r="C35" s="9" t="s">
        <v>109</v>
      </c>
      <c r="D35" s="9" t="s">
        <v>46</v>
      </c>
      <c r="E35" s="9" t="s">
        <v>101</v>
      </c>
      <c r="F35" s="9" t="s">
        <v>66</v>
      </c>
      <c r="G35" s="9" t="s">
        <v>67</v>
      </c>
      <c r="H35" s="9" t="s">
        <v>50</v>
      </c>
      <c r="I35" s="9" t="s">
        <v>73</v>
      </c>
      <c r="J35" s="9" t="s">
        <v>88</v>
      </c>
      <c r="K35" s="9" t="s">
        <v>85</v>
      </c>
      <c r="L35" s="10">
        <v>101305</v>
      </c>
      <c r="M35" s="24">
        <v>5</v>
      </c>
      <c r="N35" s="12">
        <v>17522</v>
      </c>
      <c r="O35" s="12">
        <v>50462</v>
      </c>
      <c r="P35" s="12">
        <v>150770</v>
      </c>
      <c r="Q35" s="12">
        <v>52057</v>
      </c>
      <c r="R35" s="12">
        <v>270811</v>
      </c>
      <c r="S35" s="12">
        <v>132057</v>
      </c>
      <c r="T35" s="12">
        <v>53032</v>
      </c>
      <c r="U35" s="12">
        <v>215057</v>
      </c>
      <c r="V35" s="13">
        <v>4.4000000000000004</v>
      </c>
      <c r="W35" s="10">
        <v>161461</v>
      </c>
      <c r="X35" s="9" t="str">
        <f t="shared" si="0"/>
        <v>Mar</v>
      </c>
      <c r="Y35" s="9" t="str">
        <f t="shared" si="1"/>
        <v>2025</v>
      </c>
      <c r="Z35" s="10">
        <v>1</v>
      </c>
      <c r="AA35" s="10">
        <f t="shared" si="2"/>
        <v>0</v>
      </c>
      <c r="AB35" s="10">
        <f t="shared" si="3"/>
        <v>0</v>
      </c>
      <c r="AC35" s="10">
        <f t="shared" si="4"/>
        <v>1</v>
      </c>
      <c r="AD35" s="10">
        <f t="shared" si="5"/>
        <v>0</v>
      </c>
      <c r="AE35" s="10">
        <f t="shared" si="6"/>
        <v>0</v>
      </c>
      <c r="AF35" s="10">
        <f t="shared" si="7"/>
        <v>1</v>
      </c>
      <c r="AG35" s="14">
        <f t="shared" si="8"/>
        <v>1</v>
      </c>
    </row>
    <row r="36" spans="1:33" x14ac:dyDescent="0.3">
      <c r="A36" s="8" t="s">
        <v>127</v>
      </c>
      <c r="B36" s="22">
        <v>45829</v>
      </c>
      <c r="C36" s="9" t="s">
        <v>63</v>
      </c>
      <c r="D36" s="9" t="s">
        <v>76</v>
      </c>
      <c r="E36" s="9" t="s">
        <v>47</v>
      </c>
      <c r="F36" s="9" t="s">
        <v>84</v>
      </c>
      <c r="G36" s="9" t="s">
        <v>39</v>
      </c>
      <c r="H36" s="9" t="s">
        <v>92</v>
      </c>
      <c r="I36" s="9" t="s">
        <v>51</v>
      </c>
      <c r="J36" s="9" t="s">
        <v>111</v>
      </c>
      <c r="K36" s="9" t="s">
        <v>85</v>
      </c>
      <c r="L36" s="10">
        <v>95679</v>
      </c>
      <c r="M36" s="24">
        <v>7.7</v>
      </c>
      <c r="N36" s="12">
        <v>144913</v>
      </c>
      <c r="O36" s="12">
        <v>25235</v>
      </c>
      <c r="P36" s="12">
        <v>159143</v>
      </c>
      <c r="Q36" s="12">
        <v>19159</v>
      </c>
      <c r="R36" s="12">
        <v>348450</v>
      </c>
      <c r="S36" s="12">
        <v>189869</v>
      </c>
      <c r="T36" s="12">
        <v>86364</v>
      </c>
      <c r="U36" s="12">
        <v>292550</v>
      </c>
      <c r="V36" s="13">
        <v>3.9</v>
      </c>
      <c r="W36" s="10">
        <v>250880</v>
      </c>
      <c r="X36" s="9" t="str">
        <f t="shared" si="0"/>
        <v>Jun</v>
      </c>
      <c r="Y36" s="9" t="str">
        <f t="shared" si="1"/>
        <v>2025</v>
      </c>
      <c r="Z36" s="10">
        <v>1</v>
      </c>
      <c r="AA36" s="10">
        <f t="shared" si="2"/>
        <v>0</v>
      </c>
      <c r="AB36" s="10">
        <f t="shared" si="3"/>
        <v>0</v>
      </c>
      <c r="AC36" s="10">
        <f t="shared" si="4"/>
        <v>1</v>
      </c>
      <c r="AD36" s="10">
        <f t="shared" si="5"/>
        <v>0</v>
      </c>
      <c r="AE36" s="10">
        <f t="shared" si="6"/>
        <v>0</v>
      </c>
      <c r="AF36" s="10">
        <f t="shared" si="7"/>
        <v>0</v>
      </c>
      <c r="AG36" s="14">
        <f t="shared" si="8"/>
        <v>1</v>
      </c>
    </row>
    <row r="37" spans="1:33" x14ac:dyDescent="0.3">
      <c r="A37" s="8" t="s">
        <v>128</v>
      </c>
      <c r="B37" s="22">
        <v>45632</v>
      </c>
      <c r="C37" s="9" t="s">
        <v>45</v>
      </c>
      <c r="D37" s="9" t="s">
        <v>55</v>
      </c>
      <c r="E37" s="9" t="s">
        <v>101</v>
      </c>
      <c r="F37" s="9" t="s">
        <v>84</v>
      </c>
      <c r="G37" s="9" t="s">
        <v>57</v>
      </c>
      <c r="H37" s="9" t="s">
        <v>40</v>
      </c>
      <c r="I37" s="9" t="s">
        <v>51</v>
      </c>
      <c r="J37" s="9" t="s">
        <v>88</v>
      </c>
      <c r="K37" s="9" t="s">
        <v>129</v>
      </c>
      <c r="L37" s="10">
        <v>47440</v>
      </c>
      <c r="M37" s="24">
        <v>5.5</v>
      </c>
      <c r="N37" s="12">
        <v>22679</v>
      </c>
      <c r="O37" s="12">
        <v>37095</v>
      </c>
      <c r="P37" s="12">
        <v>173611</v>
      </c>
      <c r="Q37" s="12">
        <v>18818</v>
      </c>
      <c r="R37" s="12">
        <v>252203</v>
      </c>
      <c r="S37" s="12">
        <v>188221</v>
      </c>
      <c r="T37" s="12">
        <v>207594</v>
      </c>
      <c r="U37" s="12">
        <v>404227</v>
      </c>
      <c r="V37" s="13">
        <v>4</v>
      </c>
      <c r="W37" s="10">
        <v>274209</v>
      </c>
      <c r="X37" s="9" t="str">
        <f t="shared" si="0"/>
        <v>Dec</v>
      </c>
      <c r="Y37" s="9" t="str">
        <f t="shared" si="1"/>
        <v>2024</v>
      </c>
      <c r="Z37" s="10">
        <v>1</v>
      </c>
      <c r="AA37" s="10">
        <f t="shared" si="2"/>
        <v>0</v>
      </c>
      <c r="AB37" s="10">
        <f t="shared" si="3"/>
        <v>0</v>
      </c>
      <c r="AC37" s="10">
        <f t="shared" si="4"/>
        <v>0</v>
      </c>
      <c r="AD37" s="10">
        <f t="shared" si="5"/>
        <v>1</v>
      </c>
      <c r="AE37" s="10">
        <f t="shared" si="6"/>
        <v>0</v>
      </c>
      <c r="AF37" s="10">
        <f t="shared" si="7"/>
        <v>0</v>
      </c>
      <c r="AG37" s="14">
        <f t="shared" si="8"/>
        <v>0</v>
      </c>
    </row>
    <row r="38" spans="1:33" x14ac:dyDescent="0.3">
      <c r="A38" s="8" t="s">
        <v>130</v>
      </c>
      <c r="B38" s="22">
        <v>45709</v>
      </c>
      <c r="C38" s="9" t="s">
        <v>107</v>
      </c>
      <c r="D38" s="9" t="s">
        <v>99</v>
      </c>
      <c r="E38" s="9" t="s">
        <v>47</v>
      </c>
      <c r="F38" s="9" t="s">
        <v>56</v>
      </c>
      <c r="G38" s="9" t="s">
        <v>102</v>
      </c>
      <c r="H38" s="9" t="s">
        <v>40</v>
      </c>
      <c r="I38" s="9" t="s">
        <v>59</v>
      </c>
      <c r="J38" s="9" t="s">
        <v>42</v>
      </c>
      <c r="K38" s="9" t="s">
        <v>43</v>
      </c>
      <c r="L38" s="10">
        <v>99602</v>
      </c>
      <c r="M38" s="24">
        <v>7</v>
      </c>
      <c r="N38" s="12">
        <v>53523</v>
      </c>
      <c r="O38" s="12">
        <v>46713</v>
      </c>
      <c r="P38" s="12">
        <v>59949</v>
      </c>
      <c r="Q38" s="12">
        <v>41939</v>
      </c>
      <c r="R38" s="12">
        <v>202124</v>
      </c>
      <c r="S38" s="12">
        <v>203883</v>
      </c>
      <c r="T38" s="12">
        <v>81710</v>
      </c>
      <c r="U38" s="12">
        <v>345065</v>
      </c>
      <c r="V38" s="13">
        <v>4.5</v>
      </c>
      <c r="W38" s="10">
        <v>412998</v>
      </c>
      <c r="X38" s="9" t="str">
        <f t="shared" si="0"/>
        <v>Feb</v>
      </c>
      <c r="Y38" s="9" t="str">
        <f t="shared" si="1"/>
        <v>2025</v>
      </c>
      <c r="Z38" s="10">
        <v>1</v>
      </c>
      <c r="AA38" s="10">
        <f t="shared" si="2"/>
        <v>1</v>
      </c>
      <c r="AB38" s="10">
        <f t="shared" si="3"/>
        <v>0</v>
      </c>
      <c r="AC38" s="10">
        <f t="shared" si="4"/>
        <v>0</v>
      </c>
      <c r="AD38" s="10">
        <f t="shared" si="5"/>
        <v>0</v>
      </c>
      <c r="AE38" s="10">
        <f t="shared" si="6"/>
        <v>0</v>
      </c>
      <c r="AF38" s="10">
        <f t="shared" si="7"/>
        <v>0</v>
      </c>
      <c r="AG38" s="14">
        <f t="shared" si="8"/>
        <v>0</v>
      </c>
    </row>
    <row r="39" spans="1:33" x14ac:dyDescent="0.3">
      <c r="A39" s="8" t="s">
        <v>131</v>
      </c>
      <c r="B39" s="22">
        <v>45349</v>
      </c>
      <c r="C39" s="9" t="s">
        <v>83</v>
      </c>
      <c r="D39" s="9" t="s">
        <v>80</v>
      </c>
      <c r="E39" s="9" t="s">
        <v>47</v>
      </c>
      <c r="F39" s="9" t="s">
        <v>77</v>
      </c>
      <c r="G39" s="9" t="s">
        <v>57</v>
      </c>
      <c r="H39" s="9" t="s">
        <v>72</v>
      </c>
      <c r="I39" s="9" t="s">
        <v>51</v>
      </c>
      <c r="J39" s="9" t="s">
        <v>111</v>
      </c>
      <c r="K39" s="9" t="s">
        <v>43</v>
      </c>
      <c r="L39" s="10">
        <v>112805</v>
      </c>
      <c r="M39" s="24">
        <v>7.1</v>
      </c>
      <c r="N39" s="12">
        <v>138452</v>
      </c>
      <c r="O39" s="12">
        <v>19742</v>
      </c>
      <c r="P39" s="12">
        <v>290709</v>
      </c>
      <c r="Q39" s="12">
        <v>77822</v>
      </c>
      <c r="R39" s="12">
        <v>526725</v>
      </c>
      <c r="S39" s="12">
        <v>44496</v>
      </c>
      <c r="T39" s="12">
        <v>70743</v>
      </c>
      <c r="U39" s="12">
        <v>149055</v>
      </c>
      <c r="V39" s="13">
        <v>5</v>
      </c>
      <c r="W39" s="10">
        <v>253013</v>
      </c>
      <c r="X39" s="9" t="str">
        <f t="shared" si="0"/>
        <v>Feb</v>
      </c>
      <c r="Y39" s="9" t="str">
        <f t="shared" si="1"/>
        <v>2024</v>
      </c>
      <c r="Z39" s="10">
        <v>1</v>
      </c>
      <c r="AA39" s="10">
        <f t="shared" si="2"/>
        <v>1</v>
      </c>
      <c r="AB39" s="10">
        <f t="shared" si="3"/>
        <v>0</v>
      </c>
      <c r="AC39" s="10">
        <f t="shared" si="4"/>
        <v>0</v>
      </c>
      <c r="AD39" s="10">
        <f t="shared" si="5"/>
        <v>0</v>
      </c>
      <c r="AE39" s="10">
        <f t="shared" si="6"/>
        <v>0</v>
      </c>
      <c r="AF39" s="10">
        <f t="shared" si="7"/>
        <v>1</v>
      </c>
      <c r="AG39" s="14">
        <f t="shared" si="8"/>
        <v>1</v>
      </c>
    </row>
    <row r="40" spans="1:33" x14ac:dyDescent="0.3">
      <c r="A40" s="8" t="s">
        <v>132</v>
      </c>
      <c r="B40" s="22">
        <v>45556</v>
      </c>
      <c r="C40" s="9" t="s">
        <v>70</v>
      </c>
      <c r="D40" s="9" t="s">
        <v>99</v>
      </c>
      <c r="E40" s="9" t="s">
        <v>47</v>
      </c>
      <c r="F40" s="9" t="s">
        <v>77</v>
      </c>
      <c r="G40" s="9" t="s">
        <v>95</v>
      </c>
      <c r="H40" s="9" t="s">
        <v>72</v>
      </c>
      <c r="I40" s="9" t="s">
        <v>41</v>
      </c>
      <c r="J40" s="9" t="s">
        <v>111</v>
      </c>
      <c r="K40" s="9" t="s">
        <v>43</v>
      </c>
      <c r="L40" s="10">
        <v>136572</v>
      </c>
      <c r="M40" s="24">
        <v>6.8</v>
      </c>
      <c r="N40" s="12">
        <v>135947</v>
      </c>
      <c r="O40" s="12">
        <v>83242</v>
      </c>
      <c r="P40" s="12">
        <v>305651</v>
      </c>
      <c r="Q40" s="12">
        <v>86790</v>
      </c>
      <c r="R40" s="12">
        <v>611630</v>
      </c>
      <c r="S40" s="12">
        <v>137598</v>
      </c>
      <c r="T40" s="12">
        <v>116763</v>
      </c>
      <c r="U40" s="12">
        <v>292910</v>
      </c>
      <c r="V40" s="13">
        <v>3.3</v>
      </c>
      <c r="W40" s="10">
        <v>112464</v>
      </c>
      <c r="X40" s="9" t="str">
        <f t="shared" si="0"/>
        <v>Sep</v>
      </c>
      <c r="Y40" s="9" t="str">
        <f t="shared" si="1"/>
        <v>2024</v>
      </c>
      <c r="Z40" s="10">
        <v>1</v>
      </c>
      <c r="AA40" s="10">
        <f t="shared" si="2"/>
        <v>1</v>
      </c>
      <c r="AB40" s="10">
        <f t="shared" si="3"/>
        <v>0</v>
      </c>
      <c r="AC40" s="10">
        <f t="shared" si="4"/>
        <v>0</v>
      </c>
      <c r="AD40" s="10">
        <f t="shared" si="5"/>
        <v>0</v>
      </c>
      <c r="AE40" s="10">
        <f t="shared" si="6"/>
        <v>0</v>
      </c>
      <c r="AF40" s="10">
        <f t="shared" si="7"/>
        <v>1</v>
      </c>
      <c r="AG40" s="14">
        <f t="shared" si="8"/>
        <v>1</v>
      </c>
    </row>
    <row r="41" spans="1:33" x14ac:dyDescent="0.3">
      <c r="A41" s="8" t="s">
        <v>133</v>
      </c>
      <c r="B41" s="22">
        <v>45421</v>
      </c>
      <c r="C41" s="9" t="s">
        <v>63</v>
      </c>
      <c r="D41" s="9" t="s">
        <v>76</v>
      </c>
      <c r="E41" s="9" t="s">
        <v>101</v>
      </c>
      <c r="F41" s="9" t="s">
        <v>56</v>
      </c>
      <c r="G41" s="9" t="s">
        <v>102</v>
      </c>
      <c r="H41" s="9" t="s">
        <v>72</v>
      </c>
      <c r="I41" s="9" t="s">
        <v>59</v>
      </c>
      <c r="J41" s="9" t="s">
        <v>68</v>
      </c>
      <c r="K41" s="9" t="s">
        <v>43</v>
      </c>
      <c r="L41" s="10">
        <v>101023</v>
      </c>
      <c r="M41" s="24">
        <v>8.5</v>
      </c>
      <c r="N41" s="12">
        <v>158128</v>
      </c>
      <c r="O41" s="12">
        <v>62622</v>
      </c>
      <c r="P41" s="12">
        <v>234722</v>
      </c>
      <c r="Q41" s="12">
        <v>47480</v>
      </c>
      <c r="R41" s="12">
        <v>502952</v>
      </c>
      <c r="S41" s="12">
        <v>141026</v>
      </c>
      <c r="T41" s="12">
        <v>241342</v>
      </c>
      <c r="U41" s="12">
        <v>408694</v>
      </c>
      <c r="V41" s="13">
        <v>4.3</v>
      </c>
      <c r="W41" s="10">
        <v>320522</v>
      </c>
      <c r="X41" s="9" t="str">
        <f t="shared" si="0"/>
        <v>May</v>
      </c>
      <c r="Y41" s="9" t="str">
        <f t="shared" si="1"/>
        <v>2024</v>
      </c>
      <c r="Z41" s="10">
        <v>1</v>
      </c>
      <c r="AA41" s="10">
        <f t="shared" si="2"/>
        <v>1</v>
      </c>
      <c r="AB41" s="10">
        <f t="shared" si="3"/>
        <v>0</v>
      </c>
      <c r="AC41" s="10">
        <f t="shared" si="4"/>
        <v>0</v>
      </c>
      <c r="AD41" s="10">
        <f t="shared" si="5"/>
        <v>0</v>
      </c>
      <c r="AE41" s="10">
        <f t="shared" si="6"/>
        <v>0</v>
      </c>
      <c r="AF41" s="10">
        <f t="shared" si="7"/>
        <v>1</v>
      </c>
      <c r="AG41" s="14">
        <f t="shared" si="8"/>
        <v>1</v>
      </c>
    </row>
    <row r="42" spans="1:33" x14ac:dyDescent="0.3">
      <c r="A42" s="8" t="s">
        <v>134</v>
      </c>
      <c r="B42" s="22">
        <v>45575</v>
      </c>
      <c r="C42" s="9" t="s">
        <v>90</v>
      </c>
      <c r="D42" s="9" t="s">
        <v>87</v>
      </c>
      <c r="E42" s="9" t="s">
        <v>47</v>
      </c>
      <c r="F42" s="9" t="s">
        <v>66</v>
      </c>
      <c r="G42" s="9" t="s">
        <v>102</v>
      </c>
      <c r="H42" s="9" t="s">
        <v>40</v>
      </c>
      <c r="I42" s="9" t="s">
        <v>51</v>
      </c>
      <c r="J42" s="9" t="s">
        <v>42</v>
      </c>
      <c r="K42" s="9" t="s">
        <v>43</v>
      </c>
      <c r="L42" s="10">
        <v>44278</v>
      </c>
      <c r="M42" s="24">
        <v>4</v>
      </c>
      <c r="N42" s="12">
        <v>150875</v>
      </c>
      <c r="O42" s="12">
        <v>29307</v>
      </c>
      <c r="P42" s="12">
        <v>235061</v>
      </c>
      <c r="Q42" s="12">
        <v>16911</v>
      </c>
      <c r="R42" s="12">
        <v>432154</v>
      </c>
      <c r="S42" s="12">
        <v>150032</v>
      </c>
      <c r="T42" s="12">
        <v>181507</v>
      </c>
      <c r="U42" s="12">
        <v>349076</v>
      </c>
      <c r="V42" s="13">
        <v>3.5</v>
      </c>
      <c r="W42" s="10">
        <v>119250</v>
      </c>
      <c r="X42" s="9" t="str">
        <f t="shared" si="0"/>
        <v>Oct</v>
      </c>
      <c r="Y42" s="9" t="str">
        <f t="shared" si="1"/>
        <v>2024</v>
      </c>
      <c r="Z42" s="10">
        <v>1</v>
      </c>
      <c r="AA42" s="10">
        <f t="shared" si="2"/>
        <v>1</v>
      </c>
      <c r="AB42" s="10">
        <f t="shared" si="3"/>
        <v>0</v>
      </c>
      <c r="AC42" s="10">
        <f t="shared" si="4"/>
        <v>0</v>
      </c>
      <c r="AD42" s="10">
        <f t="shared" si="5"/>
        <v>0</v>
      </c>
      <c r="AE42" s="10">
        <f t="shared" si="6"/>
        <v>0</v>
      </c>
      <c r="AF42" s="10">
        <f t="shared" si="7"/>
        <v>0</v>
      </c>
      <c r="AG42" s="14">
        <f t="shared" si="8"/>
        <v>1</v>
      </c>
    </row>
    <row r="43" spans="1:33" x14ac:dyDescent="0.3">
      <c r="A43" s="8" t="s">
        <v>135</v>
      </c>
      <c r="B43" s="22">
        <v>45306</v>
      </c>
      <c r="C43" s="9" t="s">
        <v>75</v>
      </c>
      <c r="D43" s="9" t="s">
        <v>99</v>
      </c>
      <c r="E43" s="9" t="s">
        <v>37</v>
      </c>
      <c r="F43" s="9" t="s">
        <v>56</v>
      </c>
      <c r="G43" s="9" t="s">
        <v>81</v>
      </c>
      <c r="H43" s="9" t="s">
        <v>50</v>
      </c>
      <c r="I43" s="9" t="s">
        <v>59</v>
      </c>
      <c r="J43" s="9" t="s">
        <v>52</v>
      </c>
      <c r="K43" s="9" t="s">
        <v>85</v>
      </c>
      <c r="L43" s="10">
        <v>54615</v>
      </c>
      <c r="M43" s="24">
        <v>4.7</v>
      </c>
      <c r="N43" s="12">
        <v>101719</v>
      </c>
      <c r="O43" s="12">
        <v>59394</v>
      </c>
      <c r="P43" s="12">
        <v>93097</v>
      </c>
      <c r="Q43" s="12">
        <v>35921</v>
      </c>
      <c r="R43" s="12">
        <v>290131</v>
      </c>
      <c r="S43" s="12">
        <v>109972</v>
      </c>
      <c r="T43" s="12">
        <v>302910</v>
      </c>
      <c r="U43" s="12">
        <v>448065</v>
      </c>
      <c r="V43" s="13">
        <v>4.3</v>
      </c>
      <c r="W43" s="10">
        <v>87163</v>
      </c>
      <c r="X43" s="9" t="str">
        <f t="shared" si="0"/>
        <v>Jan</v>
      </c>
      <c r="Y43" s="9" t="str">
        <f t="shared" si="1"/>
        <v>2024</v>
      </c>
      <c r="Z43" s="10">
        <v>1</v>
      </c>
      <c r="AA43" s="10">
        <f t="shared" si="2"/>
        <v>0</v>
      </c>
      <c r="AB43" s="10">
        <f t="shared" si="3"/>
        <v>0</v>
      </c>
      <c r="AC43" s="10">
        <f t="shared" si="4"/>
        <v>1</v>
      </c>
      <c r="AD43" s="10">
        <f t="shared" si="5"/>
        <v>0</v>
      </c>
      <c r="AE43" s="10">
        <f t="shared" si="6"/>
        <v>0</v>
      </c>
      <c r="AF43" s="10">
        <f t="shared" si="7"/>
        <v>0</v>
      </c>
      <c r="AG43" s="14">
        <f t="shared" si="8"/>
        <v>0</v>
      </c>
    </row>
    <row r="44" spans="1:33" x14ac:dyDescent="0.3">
      <c r="A44" s="8" t="s">
        <v>136</v>
      </c>
      <c r="B44" s="22">
        <v>45449</v>
      </c>
      <c r="C44" s="9" t="s">
        <v>119</v>
      </c>
      <c r="D44" s="9" t="s">
        <v>76</v>
      </c>
      <c r="E44" s="9" t="s">
        <v>65</v>
      </c>
      <c r="F44" s="9" t="s">
        <v>56</v>
      </c>
      <c r="G44" s="9" t="s">
        <v>67</v>
      </c>
      <c r="H44" s="9" t="s">
        <v>92</v>
      </c>
      <c r="I44" s="9" t="s">
        <v>96</v>
      </c>
      <c r="J44" s="9" t="s">
        <v>52</v>
      </c>
      <c r="K44" s="9" t="s">
        <v>43</v>
      </c>
      <c r="L44" s="10">
        <v>81097</v>
      </c>
      <c r="M44" s="24">
        <v>3.4</v>
      </c>
      <c r="N44" s="12">
        <v>122368</v>
      </c>
      <c r="O44" s="12">
        <v>38812</v>
      </c>
      <c r="P44" s="12">
        <v>118430</v>
      </c>
      <c r="Q44" s="12">
        <v>30890</v>
      </c>
      <c r="R44" s="12">
        <v>310500</v>
      </c>
      <c r="S44" s="12">
        <v>117684</v>
      </c>
      <c r="T44" s="12">
        <v>172049</v>
      </c>
      <c r="U44" s="12">
        <v>325712</v>
      </c>
      <c r="V44" s="13">
        <v>3.9</v>
      </c>
      <c r="W44" s="10">
        <v>222700</v>
      </c>
      <c r="X44" s="9" t="str">
        <f t="shared" si="0"/>
        <v>Jun</v>
      </c>
      <c r="Y44" s="9" t="str">
        <f t="shared" si="1"/>
        <v>2024</v>
      </c>
      <c r="Z44" s="10">
        <v>1</v>
      </c>
      <c r="AA44" s="10">
        <f t="shared" si="2"/>
        <v>1</v>
      </c>
      <c r="AB44" s="10">
        <f t="shared" si="3"/>
        <v>0</v>
      </c>
      <c r="AC44" s="10">
        <f t="shared" si="4"/>
        <v>0</v>
      </c>
      <c r="AD44" s="10">
        <f t="shared" si="5"/>
        <v>0</v>
      </c>
      <c r="AE44" s="10">
        <f t="shared" si="6"/>
        <v>0</v>
      </c>
      <c r="AF44" s="10">
        <f t="shared" si="7"/>
        <v>0</v>
      </c>
      <c r="AG44" s="14">
        <f t="shared" si="8"/>
        <v>0</v>
      </c>
    </row>
    <row r="45" spans="1:33" x14ac:dyDescent="0.3">
      <c r="A45" s="8" t="s">
        <v>137</v>
      </c>
      <c r="B45" s="22">
        <v>45947</v>
      </c>
      <c r="C45" s="9" t="s">
        <v>138</v>
      </c>
      <c r="D45" s="9" t="s">
        <v>80</v>
      </c>
      <c r="E45" s="9" t="s">
        <v>65</v>
      </c>
      <c r="F45" s="9" t="s">
        <v>66</v>
      </c>
      <c r="G45" s="9" t="s">
        <v>102</v>
      </c>
      <c r="H45" s="9" t="s">
        <v>72</v>
      </c>
      <c r="I45" s="9" t="s">
        <v>59</v>
      </c>
      <c r="J45" s="9" t="s">
        <v>68</v>
      </c>
      <c r="K45" s="9" t="s">
        <v>85</v>
      </c>
      <c r="L45" s="10">
        <v>114251</v>
      </c>
      <c r="M45" s="24">
        <v>4.5</v>
      </c>
      <c r="N45" s="12">
        <v>12516</v>
      </c>
      <c r="O45" s="12">
        <v>27541</v>
      </c>
      <c r="P45" s="12">
        <v>49652</v>
      </c>
      <c r="Q45" s="12">
        <v>93917</v>
      </c>
      <c r="R45" s="12">
        <v>183626</v>
      </c>
      <c r="S45" s="12">
        <v>13851</v>
      </c>
      <c r="T45" s="12">
        <v>110888</v>
      </c>
      <c r="U45" s="12">
        <v>172647</v>
      </c>
      <c r="V45" s="13">
        <v>4.3</v>
      </c>
      <c r="W45" s="10">
        <v>273641</v>
      </c>
      <c r="X45" s="9" t="str">
        <f t="shared" si="0"/>
        <v>Oct</v>
      </c>
      <c r="Y45" s="9" t="str">
        <f t="shared" si="1"/>
        <v>2025</v>
      </c>
      <c r="Z45" s="10">
        <v>1</v>
      </c>
      <c r="AA45" s="10">
        <f t="shared" si="2"/>
        <v>0</v>
      </c>
      <c r="AB45" s="10">
        <f t="shared" si="3"/>
        <v>0</v>
      </c>
      <c r="AC45" s="10">
        <f t="shared" si="4"/>
        <v>1</v>
      </c>
      <c r="AD45" s="10">
        <f t="shared" si="5"/>
        <v>0</v>
      </c>
      <c r="AE45" s="10">
        <f t="shared" si="6"/>
        <v>0</v>
      </c>
      <c r="AF45" s="10">
        <f t="shared" si="7"/>
        <v>1</v>
      </c>
      <c r="AG45" s="14">
        <f t="shared" si="8"/>
        <v>1</v>
      </c>
    </row>
    <row r="46" spans="1:33" x14ac:dyDescent="0.3">
      <c r="A46" s="8" t="s">
        <v>139</v>
      </c>
      <c r="B46" s="22">
        <v>45849</v>
      </c>
      <c r="C46" s="9" t="s">
        <v>98</v>
      </c>
      <c r="D46" s="9" t="s">
        <v>99</v>
      </c>
      <c r="E46" s="9" t="s">
        <v>37</v>
      </c>
      <c r="F46" s="9" t="s">
        <v>77</v>
      </c>
      <c r="G46" s="9" t="s">
        <v>81</v>
      </c>
      <c r="H46" s="9" t="s">
        <v>50</v>
      </c>
      <c r="I46" s="9" t="s">
        <v>96</v>
      </c>
      <c r="J46" s="9" t="s">
        <v>111</v>
      </c>
      <c r="K46" s="9" t="s">
        <v>85</v>
      </c>
      <c r="L46" s="10">
        <v>66621</v>
      </c>
      <c r="M46" s="24">
        <v>4.2</v>
      </c>
      <c r="N46" s="12">
        <v>13818</v>
      </c>
      <c r="O46" s="12">
        <v>36535</v>
      </c>
      <c r="P46" s="12">
        <v>109557</v>
      </c>
      <c r="Q46" s="12">
        <v>38046</v>
      </c>
      <c r="R46" s="12">
        <v>197956</v>
      </c>
      <c r="S46" s="12">
        <v>15575</v>
      </c>
      <c r="T46" s="12">
        <v>194787</v>
      </c>
      <c r="U46" s="12">
        <v>242339</v>
      </c>
      <c r="V46" s="13">
        <v>4.7</v>
      </c>
      <c r="W46" s="10">
        <v>25689</v>
      </c>
      <c r="X46" s="9" t="str">
        <f t="shared" si="0"/>
        <v>Jul</v>
      </c>
      <c r="Y46" s="9" t="str">
        <f t="shared" si="1"/>
        <v>2025</v>
      </c>
      <c r="Z46" s="10">
        <v>1</v>
      </c>
      <c r="AA46" s="10">
        <f t="shared" si="2"/>
        <v>0</v>
      </c>
      <c r="AB46" s="10">
        <f t="shared" si="3"/>
        <v>0</v>
      </c>
      <c r="AC46" s="10">
        <f t="shared" si="4"/>
        <v>1</v>
      </c>
      <c r="AD46" s="10">
        <f t="shared" si="5"/>
        <v>0</v>
      </c>
      <c r="AE46" s="10">
        <f t="shared" si="6"/>
        <v>0</v>
      </c>
      <c r="AF46" s="10">
        <f t="shared" si="7"/>
        <v>0</v>
      </c>
      <c r="AG46" s="14">
        <f t="shared" si="8"/>
        <v>0</v>
      </c>
    </row>
    <row r="47" spans="1:33" x14ac:dyDescent="0.3">
      <c r="A47" s="8" t="s">
        <v>140</v>
      </c>
      <c r="B47" s="22">
        <v>45837</v>
      </c>
      <c r="C47" s="9" t="s">
        <v>83</v>
      </c>
      <c r="D47" s="9" t="s">
        <v>36</v>
      </c>
      <c r="E47" s="9" t="s">
        <v>101</v>
      </c>
      <c r="F47" s="9" t="s">
        <v>38</v>
      </c>
      <c r="G47" s="9" t="s">
        <v>67</v>
      </c>
      <c r="H47" s="9" t="s">
        <v>72</v>
      </c>
      <c r="I47" s="9" t="s">
        <v>41</v>
      </c>
      <c r="J47" s="9" t="s">
        <v>111</v>
      </c>
      <c r="K47" s="9" t="s">
        <v>43</v>
      </c>
      <c r="L47" s="10">
        <v>31130</v>
      </c>
      <c r="M47" s="24">
        <v>4.7</v>
      </c>
      <c r="N47" s="12">
        <v>15132</v>
      </c>
      <c r="O47" s="12">
        <v>65286</v>
      </c>
      <c r="P47" s="12">
        <v>297189</v>
      </c>
      <c r="Q47" s="12">
        <v>26433</v>
      </c>
      <c r="R47" s="12">
        <v>404040</v>
      </c>
      <c r="S47" s="12">
        <v>142829</v>
      </c>
      <c r="T47" s="12">
        <v>51263</v>
      </c>
      <c r="U47" s="12">
        <v>214167</v>
      </c>
      <c r="V47" s="13">
        <v>4.2</v>
      </c>
      <c r="W47" s="10">
        <v>171527</v>
      </c>
      <c r="X47" s="9" t="str">
        <f t="shared" si="0"/>
        <v>Jun</v>
      </c>
      <c r="Y47" s="9" t="str">
        <f t="shared" si="1"/>
        <v>2025</v>
      </c>
      <c r="Z47" s="10">
        <v>1</v>
      </c>
      <c r="AA47" s="10">
        <f t="shared" si="2"/>
        <v>1</v>
      </c>
      <c r="AB47" s="10">
        <f t="shared" si="3"/>
        <v>0</v>
      </c>
      <c r="AC47" s="10">
        <f t="shared" si="4"/>
        <v>0</v>
      </c>
      <c r="AD47" s="10">
        <f t="shared" si="5"/>
        <v>0</v>
      </c>
      <c r="AE47" s="10">
        <f t="shared" si="6"/>
        <v>0</v>
      </c>
      <c r="AF47" s="10">
        <f t="shared" si="7"/>
        <v>0</v>
      </c>
      <c r="AG47" s="14">
        <f t="shared" si="8"/>
        <v>1</v>
      </c>
    </row>
    <row r="48" spans="1:33" x14ac:dyDescent="0.3">
      <c r="A48" s="8" t="s">
        <v>141</v>
      </c>
      <c r="B48" s="22">
        <v>45609</v>
      </c>
      <c r="C48" s="9" t="s">
        <v>70</v>
      </c>
      <c r="D48" s="9" t="s">
        <v>36</v>
      </c>
      <c r="E48" s="9" t="s">
        <v>47</v>
      </c>
      <c r="F48" s="9" t="s">
        <v>84</v>
      </c>
      <c r="G48" s="9" t="s">
        <v>71</v>
      </c>
      <c r="H48" s="9" t="s">
        <v>72</v>
      </c>
      <c r="I48" s="9" t="s">
        <v>41</v>
      </c>
      <c r="J48" s="9" t="s">
        <v>111</v>
      </c>
      <c r="K48" s="9" t="s">
        <v>61</v>
      </c>
      <c r="L48" s="10">
        <v>60581</v>
      </c>
      <c r="M48" s="24">
        <v>9.5</v>
      </c>
      <c r="N48" s="12">
        <v>84287</v>
      </c>
      <c r="O48" s="12">
        <v>3123</v>
      </c>
      <c r="P48" s="12">
        <v>97439</v>
      </c>
      <c r="Q48" s="12">
        <v>36509</v>
      </c>
      <c r="R48" s="12">
        <v>221358</v>
      </c>
      <c r="S48" s="12">
        <v>162370</v>
      </c>
      <c r="T48" s="12">
        <v>93063</v>
      </c>
      <c r="U48" s="12">
        <v>271098</v>
      </c>
      <c r="V48" s="13">
        <v>4.2</v>
      </c>
      <c r="W48" s="10">
        <v>112107</v>
      </c>
      <c r="X48" s="9" t="str">
        <f t="shared" si="0"/>
        <v>Nov</v>
      </c>
      <c r="Y48" s="9" t="str">
        <f t="shared" si="1"/>
        <v>2024</v>
      </c>
      <c r="Z48" s="10">
        <v>1</v>
      </c>
      <c r="AA48" s="10">
        <f t="shared" si="2"/>
        <v>0</v>
      </c>
      <c r="AB48" s="10">
        <f t="shared" si="3"/>
        <v>1</v>
      </c>
      <c r="AC48" s="10">
        <f t="shared" si="4"/>
        <v>0</v>
      </c>
      <c r="AD48" s="10">
        <f t="shared" si="5"/>
        <v>0</v>
      </c>
      <c r="AE48" s="10">
        <f t="shared" si="6"/>
        <v>0</v>
      </c>
      <c r="AF48" s="10">
        <f t="shared" si="7"/>
        <v>0</v>
      </c>
      <c r="AG48" s="14">
        <f t="shared" si="8"/>
        <v>0</v>
      </c>
    </row>
    <row r="49" spans="1:33" x14ac:dyDescent="0.3">
      <c r="A49" s="8" t="s">
        <v>142</v>
      </c>
      <c r="B49" s="22">
        <v>45406</v>
      </c>
      <c r="C49" s="9" t="s">
        <v>109</v>
      </c>
      <c r="D49" s="9" t="s">
        <v>99</v>
      </c>
      <c r="E49" s="9" t="s">
        <v>101</v>
      </c>
      <c r="F49" s="9" t="s">
        <v>66</v>
      </c>
      <c r="G49" s="9" t="s">
        <v>67</v>
      </c>
      <c r="H49" s="9" t="s">
        <v>50</v>
      </c>
      <c r="I49" s="9" t="s">
        <v>51</v>
      </c>
      <c r="J49" s="9" t="s">
        <v>42</v>
      </c>
      <c r="K49" s="9" t="s">
        <v>85</v>
      </c>
      <c r="L49" s="10">
        <v>54355</v>
      </c>
      <c r="M49" s="24">
        <v>2</v>
      </c>
      <c r="N49" s="12">
        <v>101629</v>
      </c>
      <c r="O49" s="12">
        <v>47789</v>
      </c>
      <c r="P49" s="12">
        <v>308810</v>
      </c>
      <c r="Q49" s="12">
        <v>13183</v>
      </c>
      <c r="R49" s="12">
        <v>471411</v>
      </c>
      <c r="S49" s="12">
        <v>138103</v>
      </c>
      <c r="T49" s="12">
        <v>83978</v>
      </c>
      <c r="U49" s="12">
        <v>255289</v>
      </c>
      <c r="V49" s="13">
        <v>4</v>
      </c>
      <c r="W49" s="10">
        <v>32006</v>
      </c>
      <c r="X49" s="9" t="str">
        <f t="shared" si="0"/>
        <v>Apr</v>
      </c>
      <c r="Y49" s="9" t="str">
        <f t="shared" si="1"/>
        <v>2024</v>
      </c>
      <c r="Z49" s="10">
        <v>1</v>
      </c>
      <c r="AA49" s="10">
        <f t="shared" si="2"/>
        <v>0</v>
      </c>
      <c r="AB49" s="10">
        <f t="shared" si="3"/>
        <v>0</v>
      </c>
      <c r="AC49" s="10">
        <f t="shared" si="4"/>
        <v>1</v>
      </c>
      <c r="AD49" s="10">
        <f t="shared" si="5"/>
        <v>0</v>
      </c>
      <c r="AE49" s="10">
        <f t="shared" si="6"/>
        <v>0</v>
      </c>
      <c r="AF49" s="10">
        <f t="shared" si="7"/>
        <v>0</v>
      </c>
      <c r="AG49" s="14">
        <f t="shared" si="8"/>
        <v>1</v>
      </c>
    </row>
    <row r="50" spans="1:33" x14ac:dyDescent="0.3">
      <c r="A50" s="8" t="s">
        <v>143</v>
      </c>
      <c r="B50" s="22">
        <v>45690</v>
      </c>
      <c r="C50" s="9" t="s">
        <v>107</v>
      </c>
      <c r="D50" s="9" t="s">
        <v>76</v>
      </c>
      <c r="E50" s="9" t="s">
        <v>101</v>
      </c>
      <c r="F50" s="9" t="s">
        <v>77</v>
      </c>
      <c r="G50" s="9" t="s">
        <v>49</v>
      </c>
      <c r="H50" s="9" t="s">
        <v>40</v>
      </c>
      <c r="I50" s="9" t="s">
        <v>41</v>
      </c>
      <c r="J50" s="9" t="s">
        <v>52</v>
      </c>
      <c r="K50" s="9" t="s">
        <v>85</v>
      </c>
      <c r="L50" s="10">
        <v>84820</v>
      </c>
      <c r="M50" s="24">
        <v>4.0999999999999996</v>
      </c>
      <c r="N50" s="12">
        <v>123650</v>
      </c>
      <c r="O50" s="12">
        <v>8912</v>
      </c>
      <c r="P50" s="12">
        <v>268203</v>
      </c>
      <c r="Q50" s="12">
        <v>47735</v>
      </c>
      <c r="R50" s="12">
        <v>448500</v>
      </c>
      <c r="S50" s="12">
        <v>30940</v>
      </c>
      <c r="T50" s="12">
        <v>52473</v>
      </c>
      <c r="U50" s="12">
        <v>122666</v>
      </c>
      <c r="V50" s="13">
        <v>4</v>
      </c>
      <c r="W50" s="10">
        <v>78923</v>
      </c>
      <c r="X50" s="9" t="str">
        <f t="shared" si="0"/>
        <v>Feb</v>
      </c>
      <c r="Y50" s="9" t="str">
        <f t="shared" si="1"/>
        <v>2025</v>
      </c>
      <c r="Z50" s="10">
        <v>1</v>
      </c>
      <c r="AA50" s="10">
        <f t="shared" si="2"/>
        <v>0</v>
      </c>
      <c r="AB50" s="10">
        <f t="shared" si="3"/>
        <v>0</v>
      </c>
      <c r="AC50" s="10">
        <f t="shared" si="4"/>
        <v>1</v>
      </c>
      <c r="AD50" s="10">
        <f t="shared" si="5"/>
        <v>0</v>
      </c>
      <c r="AE50" s="10">
        <f t="shared" si="6"/>
        <v>0</v>
      </c>
      <c r="AF50" s="10">
        <f t="shared" si="7"/>
        <v>0</v>
      </c>
      <c r="AG50" s="14">
        <f t="shared" si="8"/>
        <v>1</v>
      </c>
    </row>
    <row r="51" spans="1:33" x14ac:dyDescent="0.3">
      <c r="A51" s="8" t="s">
        <v>144</v>
      </c>
      <c r="B51" s="22">
        <v>45411</v>
      </c>
      <c r="C51" s="9" t="s">
        <v>75</v>
      </c>
      <c r="D51" s="9" t="s">
        <v>87</v>
      </c>
      <c r="E51" s="9" t="s">
        <v>65</v>
      </c>
      <c r="F51" s="9" t="s">
        <v>66</v>
      </c>
      <c r="G51" s="9" t="s">
        <v>67</v>
      </c>
      <c r="H51" s="9" t="s">
        <v>92</v>
      </c>
      <c r="I51" s="9" t="s">
        <v>59</v>
      </c>
      <c r="J51" s="9" t="s">
        <v>60</v>
      </c>
      <c r="K51" s="9" t="s">
        <v>43</v>
      </c>
      <c r="L51" s="10">
        <v>55086</v>
      </c>
      <c r="M51" s="24">
        <v>2.6</v>
      </c>
      <c r="N51" s="12">
        <v>5860</v>
      </c>
      <c r="O51" s="12">
        <v>83673</v>
      </c>
      <c r="P51" s="12">
        <v>351211</v>
      </c>
      <c r="Q51" s="12">
        <v>37469</v>
      </c>
      <c r="R51" s="12">
        <v>478213</v>
      </c>
      <c r="S51" s="12">
        <v>152156</v>
      </c>
      <c r="T51" s="12">
        <v>221290</v>
      </c>
      <c r="U51" s="12">
        <v>434458</v>
      </c>
      <c r="V51" s="13">
        <v>3.7</v>
      </c>
      <c r="W51" s="10">
        <v>205861</v>
      </c>
      <c r="X51" s="9" t="str">
        <f t="shared" si="0"/>
        <v>Apr</v>
      </c>
      <c r="Y51" s="9" t="str">
        <f t="shared" si="1"/>
        <v>2024</v>
      </c>
      <c r="Z51" s="10">
        <v>1</v>
      </c>
      <c r="AA51" s="10">
        <f t="shared" si="2"/>
        <v>1</v>
      </c>
      <c r="AB51" s="10">
        <f t="shared" si="3"/>
        <v>0</v>
      </c>
      <c r="AC51" s="10">
        <f t="shared" si="4"/>
        <v>0</v>
      </c>
      <c r="AD51" s="10">
        <f t="shared" si="5"/>
        <v>0</v>
      </c>
      <c r="AE51" s="10">
        <f t="shared" si="6"/>
        <v>0</v>
      </c>
      <c r="AF51" s="10">
        <f t="shared" si="7"/>
        <v>0</v>
      </c>
      <c r="AG51" s="14">
        <f t="shared" si="8"/>
        <v>1</v>
      </c>
    </row>
    <row r="52" spans="1:33" x14ac:dyDescent="0.3">
      <c r="A52" s="8" t="s">
        <v>145</v>
      </c>
      <c r="B52" s="22">
        <v>45735</v>
      </c>
      <c r="C52" s="9" t="s">
        <v>90</v>
      </c>
      <c r="D52" s="9" t="s">
        <v>80</v>
      </c>
      <c r="E52" s="9" t="s">
        <v>37</v>
      </c>
      <c r="F52" s="9" t="s">
        <v>48</v>
      </c>
      <c r="G52" s="9" t="s">
        <v>57</v>
      </c>
      <c r="H52" s="9" t="s">
        <v>40</v>
      </c>
      <c r="I52" s="9" t="s">
        <v>51</v>
      </c>
      <c r="J52" s="9" t="s">
        <v>60</v>
      </c>
      <c r="K52" s="9" t="s">
        <v>43</v>
      </c>
      <c r="L52" s="10">
        <v>129658</v>
      </c>
      <c r="M52" s="24">
        <v>7.2</v>
      </c>
      <c r="N52" s="12">
        <v>148739</v>
      </c>
      <c r="O52" s="12">
        <v>36461</v>
      </c>
      <c r="P52" s="12">
        <v>304585</v>
      </c>
      <c r="Q52" s="12">
        <v>82511</v>
      </c>
      <c r="R52" s="12">
        <v>572296</v>
      </c>
      <c r="S52" s="12">
        <v>38654</v>
      </c>
      <c r="T52" s="12">
        <v>57618</v>
      </c>
      <c r="U52" s="12">
        <v>129684</v>
      </c>
      <c r="V52" s="13">
        <v>5</v>
      </c>
      <c r="W52" s="10">
        <v>31867</v>
      </c>
      <c r="X52" s="9" t="str">
        <f t="shared" si="0"/>
        <v>Mar</v>
      </c>
      <c r="Y52" s="9" t="str">
        <f t="shared" si="1"/>
        <v>2025</v>
      </c>
      <c r="Z52" s="10">
        <v>1</v>
      </c>
      <c r="AA52" s="10">
        <f t="shared" si="2"/>
        <v>1</v>
      </c>
      <c r="AB52" s="10">
        <f t="shared" si="3"/>
        <v>0</v>
      </c>
      <c r="AC52" s="10">
        <f t="shared" si="4"/>
        <v>0</v>
      </c>
      <c r="AD52" s="10">
        <f t="shared" si="5"/>
        <v>0</v>
      </c>
      <c r="AE52" s="10">
        <f t="shared" si="6"/>
        <v>0</v>
      </c>
      <c r="AF52" s="10">
        <f t="shared" si="7"/>
        <v>1</v>
      </c>
      <c r="AG52" s="14">
        <f t="shared" si="8"/>
        <v>1</v>
      </c>
    </row>
    <row r="53" spans="1:33" x14ac:dyDescent="0.3">
      <c r="A53" s="8" t="s">
        <v>146</v>
      </c>
      <c r="B53" s="22">
        <v>45900</v>
      </c>
      <c r="C53" s="9" t="s">
        <v>109</v>
      </c>
      <c r="D53" s="9" t="s">
        <v>99</v>
      </c>
      <c r="E53" s="9" t="s">
        <v>47</v>
      </c>
      <c r="F53" s="9" t="s">
        <v>77</v>
      </c>
      <c r="G53" s="9" t="s">
        <v>39</v>
      </c>
      <c r="H53" s="9" t="s">
        <v>50</v>
      </c>
      <c r="I53" s="9" t="s">
        <v>73</v>
      </c>
      <c r="J53" s="9" t="s">
        <v>42</v>
      </c>
      <c r="K53" s="9" t="s">
        <v>43</v>
      </c>
      <c r="L53" s="10">
        <v>106859</v>
      </c>
      <c r="M53" s="24">
        <v>7.9</v>
      </c>
      <c r="N53" s="12">
        <v>26255</v>
      </c>
      <c r="O53" s="12">
        <v>80821</v>
      </c>
      <c r="P53" s="12">
        <v>221169</v>
      </c>
      <c r="Q53" s="12">
        <v>23822</v>
      </c>
      <c r="R53" s="12">
        <v>352067</v>
      </c>
      <c r="S53" s="12">
        <v>183207</v>
      </c>
      <c r="T53" s="12">
        <v>277256</v>
      </c>
      <c r="U53" s="12">
        <v>514877</v>
      </c>
      <c r="V53" s="13">
        <v>5</v>
      </c>
      <c r="W53" s="10">
        <v>303105</v>
      </c>
      <c r="X53" s="9" t="str">
        <f t="shared" si="0"/>
        <v>Aug</v>
      </c>
      <c r="Y53" s="9" t="str">
        <f t="shared" si="1"/>
        <v>2025</v>
      </c>
      <c r="Z53" s="10">
        <v>1</v>
      </c>
      <c r="AA53" s="10">
        <f t="shared" si="2"/>
        <v>1</v>
      </c>
      <c r="AB53" s="10">
        <f t="shared" si="3"/>
        <v>0</v>
      </c>
      <c r="AC53" s="10">
        <f t="shared" si="4"/>
        <v>0</v>
      </c>
      <c r="AD53" s="10">
        <f t="shared" si="5"/>
        <v>0</v>
      </c>
      <c r="AE53" s="10">
        <f t="shared" si="6"/>
        <v>0</v>
      </c>
      <c r="AF53" s="10">
        <f t="shared" si="7"/>
        <v>1</v>
      </c>
      <c r="AG53" s="14">
        <f t="shared" si="8"/>
        <v>0</v>
      </c>
    </row>
    <row r="54" spans="1:33" x14ac:dyDescent="0.3">
      <c r="A54" s="8" t="s">
        <v>147</v>
      </c>
      <c r="B54" s="22">
        <v>45547</v>
      </c>
      <c r="C54" s="9" t="s">
        <v>35</v>
      </c>
      <c r="D54" s="9" t="s">
        <v>99</v>
      </c>
      <c r="E54" s="9" t="s">
        <v>37</v>
      </c>
      <c r="F54" s="9" t="s">
        <v>48</v>
      </c>
      <c r="G54" s="9" t="s">
        <v>71</v>
      </c>
      <c r="H54" s="9" t="s">
        <v>50</v>
      </c>
      <c r="I54" s="9" t="s">
        <v>59</v>
      </c>
      <c r="J54" s="9" t="s">
        <v>88</v>
      </c>
      <c r="K54" s="9" t="s">
        <v>61</v>
      </c>
      <c r="L54" s="10">
        <v>28938</v>
      </c>
      <c r="M54" s="24">
        <v>9.1999999999999993</v>
      </c>
      <c r="N54" s="12">
        <v>55753</v>
      </c>
      <c r="O54" s="12">
        <v>49360</v>
      </c>
      <c r="P54" s="12">
        <v>160502</v>
      </c>
      <c r="Q54" s="12">
        <v>16122</v>
      </c>
      <c r="R54" s="12">
        <v>281737</v>
      </c>
      <c r="S54" s="12">
        <v>71526</v>
      </c>
      <c r="T54" s="12">
        <v>288043</v>
      </c>
      <c r="U54" s="12">
        <v>396403</v>
      </c>
      <c r="V54" s="13">
        <v>4.4000000000000004</v>
      </c>
      <c r="W54" s="10">
        <v>279985</v>
      </c>
      <c r="X54" s="9" t="str">
        <f t="shared" si="0"/>
        <v>Sep</v>
      </c>
      <c r="Y54" s="9" t="str">
        <f t="shared" si="1"/>
        <v>2024</v>
      </c>
      <c r="Z54" s="10">
        <v>1</v>
      </c>
      <c r="AA54" s="10">
        <f t="shared" si="2"/>
        <v>0</v>
      </c>
      <c r="AB54" s="10">
        <f t="shared" si="3"/>
        <v>1</v>
      </c>
      <c r="AC54" s="10">
        <f t="shared" si="4"/>
        <v>0</v>
      </c>
      <c r="AD54" s="10">
        <f t="shared" si="5"/>
        <v>0</v>
      </c>
      <c r="AE54" s="10">
        <f t="shared" si="6"/>
        <v>0</v>
      </c>
      <c r="AF54" s="10">
        <f t="shared" si="7"/>
        <v>0</v>
      </c>
      <c r="AG54" s="14">
        <f t="shared" si="8"/>
        <v>0</v>
      </c>
    </row>
    <row r="55" spans="1:33" x14ac:dyDescent="0.3">
      <c r="A55" s="8" t="s">
        <v>148</v>
      </c>
      <c r="B55" s="22">
        <v>45518</v>
      </c>
      <c r="C55" s="9" t="s">
        <v>63</v>
      </c>
      <c r="D55" s="9" t="s">
        <v>80</v>
      </c>
      <c r="E55" s="9" t="s">
        <v>65</v>
      </c>
      <c r="F55" s="9" t="s">
        <v>84</v>
      </c>
      <c r="G55" s="9" t="s">
        <v>102</v>
      </c>
      <c r="H55" s="9" t="s">
        <v>58</v>
      </c>
      <c r="I55" s="9" t="s">
        <v>41</v>
      </c>
      <c r="J55" s="9" t="s">
        <v>88</v>
      </c>
      <c r="K55" s="9" t="s">
        <v>43</v>
      </c>
      <c r="L55" s="10">
        <v>43883</v>
      </c>
      <c r="M55" s="24">
        <v>9.9</v>
      </c>
      <c r="N55" s="12">
        <v>109847</v>
      </c>
      <c r="O55" s="12">
        <v>43398</v>
      </c>
      <c r="P55" s="12">
        <v>226920</v>
      </c>
      <c r="Q55" s="12">
        <v>20802</v>
      </c>
      <c r="R55" s="12">
        <v>400967</v>
      </c>
      <c r="S55" s="12">
        <v>44235</v>
      </c>
      <c r="T55" s="12">
        <v>196493</v>
      </c>
      <c r="U55" s="12">
        <v>267852</v>
      </c>
      <c r="V55" s="13">
        <v>3</v>
      </c>
      <c r="W55" s="10">
        <v>126156</v>
      </c>
      <c r="X55" s="9" t="str">
        <f t="shared" si="0"/>
        <v>Aug</v>
      </c>
      <c r="Y55" s="9" t="str">
        <f t="shared" si="1"/>
        <v>2024</v>
      </c>
      <c r="Z55" s="10">
        <v>1</v>
      </c>
      <c r="AA55" s="10">
        <f t="shared" si="2"/>
        <v>1</v>
      </c>
      <c r="AB55" s="10">
        <f t="shared" si="3"/>
        <v>0</v>
      </c>
      <c r="AC55" s="10">
        <f t="shared" si="4"/>
        <v>0</v>
      </c>
      <c r="AD55" s="10">
        <f t="shared" si="5"/>
        <v>0</v>
      </c>
      <c r="AE55" s="10">
        <f t="shared" si="6"/>
        <v>0</v>
      </c>
      <c r="AF55" s="10">
        <f t="shared" si="7"/>
        <v>0</v>
      </c>
      <c r="AG55" s="14">
        <f t="shared" si="8"/>
        <v>1</v>
      </c>
    </row>
    <row r="56" spans="1:33" x14ac:dyDescent="0.3">
      <c r="A56" s="8" t="s">
        <v>149</v>
      </c>
      <c r="B56" s="22">
        <v>45697</v>
      </c>
      <c r="C56" s="9" t="s">
        <v>150</v>
      </c>
      <c r="D56" s="9" t="s">
        <v>87</v>
      </c>
      <c r="E56" s="9" t="s">
        <v>47</v>
      </c>
      <c r="F56" s="9" t="s">
        <v>84</v>
      </c>
      <c r="G56" s="9" t="s">
        <v>71</v>
      </c>
      <c r="H56" s="9" t="s">
        <v>92</v>
      </c>
      <c r="I56" s="9" t="s">
        <v>96</v>
      </c>
      <c r="J56" s="9" t="s">
        <v>68</v>
      </c>
      <c r="K56" s="9" t="s">
        <v>61</v>
      </c>
      <c r="L56" s="10">
        <v>138087</v>
      </c>
      <c r="M56" s="24">
        <v>5</v>
      </c>
      <c r="N56" s="12">
        <v>85021</v>
      </c>
      <c r="O56" s="12">
        <v>7200</v>
      </c>
      <c r="P56" s="12">
        <v>62042</v>
      </c>
      <c r="Q56" s="12">
        <v>67981</v>
      </c>
      <c r="R56" s="12">
        <v>222244</v>
      </c>
      <c r="S56" s="12">
        <v>175543</v>
      </c>
      <c r="T56" s="12">
        <v>231786</v>
      </c>
      <c r="U56" s="12">
        <v>448139</v>
      </c>
      <c r="V56" s="13">
        <v>4.5999999999999996</v>
      </c>
      <c r="W56" s="10">
        <v>212790</v>
      </c>
      <c r="X56" s="9" t="str">
        <f t="shared" si="0"/>
        <v>Feb</v>
      </c>
      <c r="Y56" s="9" t="str">
        <f t="shared" si="1"/>
        <v>2025</v>
      </c>
      <c r="Z56" s="10">
        <v>1</v>
      </c>
      <c r="AA56" s="10">
        <f t="shared" si="2"/>
        <v>0</v>
      </c>
      <c r="AB56" s="10">
        <f t="shared" si="3"/>
        <v>1</v>
      </c>
      <c r="AC56" s="10">
        <f t="shared" si="4"/>
        <v>0</v>
      </c>
      <c r="AD56" s="10">
        <f t="shared" si="5"/>
        <v>0</v>
      </c>
      <c r="AE56" s="10">
        <f t="shared" si="6"/>
        <v>0</v>
      </c>
      <c r="AF56" s="10">
        <f t="shared" si="7"/>
        <v>1</v>
      </c>
      <c r="AG56" s="14">
        <f t="shared" si="8"/>
        <v>0</v>
      </c>
    </row>
    <row r="57" spans="1:33" x14ac:dyDescent="0.3">
      <c r="A57" s="8" t="s">
        <v>151</v>
      </c>
      <c r="B57" s="22">
        <v>45729</v>
      </c>
      <c r="C57" s="9" t="s">
        <v>119</v>
      </c>
      <c r="D57" s="9" t="s">
        <v>64</v>
      </c>
      <c r="E57" s="9" t="s">
        <v>37</v>
      </c>
      <c r="F57" s="9" t="s">
        <v>38</v>
      </c>
      <c r="G57" s="9" t="s">
        <v>71</v>
      </c>
      <c r="H57" s="9" t="s">
        <v>72</v>
      </c>
      <c r="I57" s="9" t="s">
        <v>41</v>
      </c>
      <c r="J57" s="9" t="s">
        <v>88</v>
      </c>
      <c r="K57" s="9" t="s">
        <v>85</v>
      </c>
      <c r="L57" s="10">
        <v>180074</v>
      </c>
      <c r="M57" s="24">
        <v>6.3</v>
      </c>
      <c r="N57" s="12">
        <v>35187</v>
      </c>
      <c r="O57" s="12">
        <v>84304</v>
      </c>
      <c r="P57" s="12">
        <v>121255</v>
      </c>
      <c r="Q57" s="12">
        <v>108000</v>
      </c>
      <c r="R57" s="12">
        <v>348746</v>
      </c>
      <c r="S57" s="12">
        <v>63449</v>
      </c>
      <c r="T57" s="12">
        <v>283902</v>
      </c>
      <c r="U57" s="12">
        <v>408870</v>
      </c>
      <c r="V57" s="13">
        <v>3.6</v>
      </c>
      <c r="W57" s="10">
        <v>80674</v>
      </c>
      <c r="X57" s="9" t="str">
        <f t="shared" si="0"/>
        <v>Mar</v>
      </c>
      <c r="Y57" s="9" t="str">
        <f t="shared" si="1"/>
        <v>2025</v>
      </c>
      <c r="Z57" s="10">
        <v>1</v>
      </c>
      <c r="AA57" s="10">
        <f t="shared" si="2"/>
        <v>0</v>
      </c>
      <c r="AB57" s="10">
        <f t="shared" si="3"/>
        <v>0</v>
      </c>
      <c r="AC57" s="10">
        <f t="shared" si="4"/>
        <v>1</v>
      </c>
      <c r="AD57" s="10">
        <f t="shared" si="5"/>
        <v>0</v>
      </c>
      <c r="AE57" s="10">
        <f t="shared" si="6"/>
        <v>0</v>
      </c>
      <c r="AF57" s="10">
        <f t="shared" si="7"/>
        <v>1</v>
      </c>
      <c r="AG57" s="14">
        <f t="shared" si="8"/>
        <v>0</v>
      </c>
    </row>
    <row r="58" spans="1:33" x14ac:dyDescent="0.3">
      <c r="A58" s="8" t="s">
        <v>152</v>
      </c>
      <c r="B58" s="22">
        <v>45796</v>
      </c>
      <c r="C58" s="9" t="s">
        <v>54</v>
      </c>
      <c r="D58" s="9" t="s">
        <v>87</v>
      </c>
      <c r="E58" s="9" t="s">
        <v>65</v>
      </c>
      <c r="F58" s="9" t="s">
        <v>48</v>
      </c>
      <c r="G58" s="9" t="s">
        <v>102</v>
      </c>
      <c r="H58" s="9" t="s">
        <v>72</v>
      </c>
      <c r="I58" s="9" t="s">
        <v>96</v>
      </c>
      <c r="J58" s="9" t="s">
        <v>52</v>
      </c>
      <c r="K58" s="9" t="s">
        <v>43</v>
      </c>
      <c r="L58" s="10">
        <v>36715</v>
      </c>
      <c r="M58" s="24">
        <v>6</v>
      </c>
      <c r="N58" s="12">
        <v>27746</v>
      </c>
      <c r="O58" s="12">
        <v>22398</v>
      </c>
      <c r="P58" s="12">
        <v>39165</v>
      </c>
      <c r="Q58" s="12">
        <v>26984</v>
      </c>
      <c r="R58" s="12">
        <v>116293</v>
      </c>
      <c r="S58" s="12">
        <v>95509</v>
      </c>
      <c r="T58" s="12">
        <v>110556</v>
      </c>
      <c r="U58" s="12">
        <v>229727</v>
      </c>
      <c r="V58" s="13">
        <v>4</v>
      </c>
      <c r="W58" s="10">
        <v>51157</v>
      </c>
      <c r="X58" s="9" t="str">
        <f t="shared" si="0"/>
        <v>May</v>
      </c>
      <c r="Y58" s="9" t="str">
        <f t="shared" si="1"/>
        <v>2025</v>
      </c>
      <c r="Z58" s="10">
        <v>1</v>
      </c>
      <c r="AA58" s="10">
        <f t="shared" si="2"/>
        <v>1</v>
      </c>
      <c r="AB58" s="10">
        <f t="shared" si="3"/>
        <v>0</v>
      </c>
      <c r="AC58" s="10">
        <f t="shared" si="4"/>
        <v>0</v>
      </c>
      <c r="AD58" s="10">
        <f t="shared" si="5"/>
        <v>0</v>
      </c>
      <c r="AE58" s="10">
        <f t="shared" si="6"/>
        <v>0</v>
      </c>
      <c r="AF58" s="10">
        <f t="shared" si="7"/>
        <v>0</v>
      </c>
      <c r="AG58" s="14">
        <f t="shared" si="8"/>
        <v>0</v>
      </c>
    </row>
    <row r="59" spans="1:33" x14ac:dyDescent="0.3">
      <c r="A59" s="8" t="s">
        <v>153</v>
      </c>
      <c r="B59" s="22">
        <v>45987</v>
      </c>
      <c r="C59" s="9" t="s">
        <v>109</v>
      </c>
      <c r="D59" s="9" t="s">
        <v>87</v>
      </c>
      <c r="E59" s="9" t="s">
        <v>101</v>
      </c>
      <c r="F59" s="9" t="s">
        <v>38</v>
      </c>
      <c r="G59" s="9" t="s">
        <v>71</v>
      </c>
      <c r="H59" s="9" t="s">
        <v>50</v>
      </c>
      <c r="I59" s="9" t="s">
        <v>96</v>
      </c>
      <c r="J59" s="9" t="s">
        <v>42</v>
      </c>
      <c r="K59" s="9" t="s">
        <v>43</v>
      </c>
      <c r="L59" s="10">
        <v>27365</v>
      </c>
      <c r="M59" s="24">
        <v>4.5</v>
      </c>
      <c r="N59" s="12">
        <v>122492</v>
      </c>
      <c r="O59" s="12">
        <v>40677</v>
      </c>
      <c r="P59" s="12">
        <v>227405</v>
      </c>
      <c r="Q59" s="12">
        <v>8157</v>
      </c>
      <c r="R59" s="12">
        <v>398731</v>
      </c>
      <c r="S59" s="12">
        <v>61923</v>
      </c>
      <c r="T59" s="12">
        <v>218524</v>
      </c>
      <c r="U59" s="12">
        <v>307866</v>
      </c>
      <c r="V59" s="13">
        <v>4.5999999999999996</v>
      </c>
      <c r="W59" s="10">
        <v>322107</v>
      </c>
      <c r="X59" s="9" t="str">
        <f t="shared" si="0"/>
        <v>Nov</v>
      </c>
      <c r="Y59" s="9" t="str">
        <f t="shared" si="1"/>
        <v>2025</v>
      </c>
      <c r="Z59" s="10">
        <v>1</v>
      </c>
      <c r="AA59" s="10">
        <f t="shared" si="2"/>
        <v>1</v>
      </c>
      <c r="AB59" s="10">
        <f t="shared" si="3"/>
        <v>0</v>
      </c>
      <c r="AC59" s="10">
        <f t="shared" si="4"/>
        <v>0</v>
      </c>
      <c r="AD59" s="10">
        <f t="shared" si="5"/>
        <v>0</v>
      </c>
      <c r="AE59" s="10">
        <f t="shared" si="6"/>
        <v>0</v>
      </c>
      <c r="AF59" s="10">
        <f t="shared" si="7"/>
        <v>0</v>
      </c>
      <c r="AG59" s="14">
        <f t="shared" si="8"/>
        <v>1</v>
      </c>
    </row>
    <row r="60" spans="1:33" x14ac:dyDescent="0.3">
      <c r="A60" s="8" t="s">
        <v>154</v>
      </c>
      <c r="B60" s="22">
        <v>45854</v>
      </c>
      <c r="C60" s="9" t="s">
        <v>63</v>
      </c>
      <c r="D60" s="9" t="s">
        <v>87</v>
      </c>
      <c r="E60" s="9" t="s">
        <v>37</v>
      </c>
      <c r="F60" s="9" t="s">
        <v>48</v>
      </c>
      <c r="G60" s="9" t="s">
        <v>49</v>
      </c>
      <c r="H60" s="9" t="s">
        <v>92</v>
      </c>
      <c r="I60" s="9" t="s">
        <v>73</v>
      </c>
      <c r="J60" s="9" t="s">
        <v>68</v>
      </c>
      <c r="K60" s="9" t="s">
        <v>43</v>
      </c>
      <c r="L60" s="10">
        <v>66100</v>
      </c>
      <c r="M60" s="24">
        <v>4</v>
      </c>
      <c r="N60" s="12">
        <v>152299</v>
      </c>
      <c r="O60" s="12">
        <v>10478</v>
      </c>
      <c r="P60" s="12">
        <v>145193</v>
      </c>
      <c r="Q60" s="12">
        <v>33668</v>
      </c>
      <c r="R60" s="12">
        <v>341638</v>
      </c>
      <c r="S60" s="12">
        <v>174757</v>
      </c>
      <c r="T60" s="12">
        <v>279713</v>
      </c>
      <c r="U60" s="12">
        <v>490859</v>
      </c>
      <c r="V60" s="13">
        <v>3.2</v>
      </c>
      <c r="W60" s="10">
        <v>55284</v>
      </c>
      <c r="X60" s="9" t="str">
        <f t="shared" si="0"/>
        <v>Jul</v>
      </c>
      <c r="Y60" s="9" t="str">
        <f t="shared" si="1"/>
        <v>2025</v>
      </c>
      <c r="Z60" s="10">
        <v>1</v>
      </c>
      <c r="AA60" s="10">
        <f t="shared" si="2"/>
        <v>1</v>
      </c>
      <c r="AB60" s="10">
        <f t="shared" si="3"/>
        <v>0</v>
      </c>
      <c r="AC60" s="10">
        <f t="shared" si="4"/>
        <v>0</v>
      </c>
      <c r="AD60" s="10">
        <f t="shared" si="5"/>
        <v>0</v>
      </c>
      <c r="AE60" s="10">
        <f t="shared" si="6"/>
        <v>0</v>
      </c>
      <c r="AF60" s="10">
        <f t="shared" si="7"/>
        <v>0</v>
      </c>
      <c r="AG60" s="14">
        <f t="shared" si="8"/>
        <v>0</v>
      </c>
    </row>
    <row r="61" spans="1:33" x14ac:dyDescent="0.3">
      <c r="A61" s="8" t="s">
        <v>155</v>
      </c>
      <c r="B61" s="22">
        <v>45956</v>
      </c>
      <c r="C61" s="9" t="s">
        <v>35</v>
      </c>
      <c r="D61" s="9" t="s">
        <v>76</v>
      </c>
      <c r="E61" s="9" t="s">
        <v>65</v>
      </c>
      <c r="F61" s="9" t="s">
        <v>56</v>
      </c>
      <c r="G61" s="9" t="s">
        <v>71</v>
      </c>
      <c r="H61" s="9" t="s">
        <v>58</v>
      </c>
      <c r="I61" s="9" t="s">
        <v>59</v>
      </c>
      <c r="J61" s="9" t="s">
        <v>52</v>
      </c>
      <c r="K61" s="9" t="s">
        <v>61</v>
      </c>
      <c r="L61" s="10">
        <v>49793</v>
      </c>
      <c r="M61" s="24">
        <v>5.5</v>
      </c>
      <c r="N61" s="12">
        <v>107187</v>
      </c>
      <c r="O61" s="12">
        <v>23527</v>
      </c>
      <c r="P61" s="12">
        <v>147580</v>
      </c>
      <c r="Q61" s="12">
        <v>16017</v>
      </c>
      <c r="R61" s="12">
        <v>294311</v>
      </c>
      <c r="S61" s="12">
        <v>192479</v>
      </c>
      <c r="T61" s="12">
        <v>154711</v>
      </c>
      <c r="U61" s="12">
        <v>401844</v>
      </c>
      <c r="V61" s="13">
        <v>4.8</v>
      </c>
      <c r="W61" s="10">
        <v>288631</v>
      </c>
      <c r="X61" s="9" t="str">
        <f t="shared" si="0"/>
        <v>Oct</v>
      </c>
      <c r="Y61" s="9" t="str">
        <f t="shared" si="1"/>
        <v>2025</v>
      </c>
      <c r="Z61" s="10">
        <v>1</v>
      </c>
      <c r="AA61" s="10">
        <f t="shared" si="2"/>
        <v>0</v>
      </c>
      <c r="AB61" s="10">
        <f t="shared" si="3"/>
        <v>1</v>
      </c>
      <c r="AC61" s="10">
        <f t="shared" si="4"/>
        <v>0</v>
      </c>
      <c r="AD61" s="10">
        <f t="shared" si="5"/>
        <v>0</v>
      </c>
      <c r="AE61" s="10">
        <f t="shared" si="6"/>
        <v>0</v>
      </c>
      <c r="AF61" s="10">
        <f t="shared" si="7"/>
        <v>0</v>
      </c>
      <c r="AG61" s="14">
        <f t="shared" si="8"/>
        <v>0</v>
      </c>
    </row>
    <row r="62" spans="1:33" x14ac:dyDescent="0.3">
      <c r="A62" s="8" t="s">
        <v>156</v>
      </c>
      <c r="B62" s="22">
        <v>45789</v>
      </c>
      <c r="C62" s="9" t="s">
        <v>79</v>
      </c>
      <c r="D62" s="9" t="s">
        <v>76</v>
      </c>
      <c r="E62" s="9" t="s">
        <v>65</v>
      </c>
      <c r="F62" s="9" t="s">
        <v>77</v>
      </c>
      <c r="G62" s="9" t="s">
        <v>39</v>
      </c>
      <c r="H62" s="9" t="s">
        <v>58</v>
      </c>
      <c r="I62" s="9" t="s">
        <v>59</v>
      </c>
      <c r="J62" s="9" t="s">
        <v>60</v>
      </c>
      <c r="K62" s="9" t="s">
        <v>43</v>
      </c>
      <c r="L62" s="10">
        <v>114115</v>
      </c>
      <c r="M62" s="24">
        <v>4.7</v>
      </c>
      <c r="N62" s="12">
        <v>110559</v>
      </c>
      <c r="O62" s="12">
        <v>6189</v>
      </c>
      <c r="P62" s="12">
        <v>320625</v>
      </c>
      <c r="Q62" s="12">
        <v>38392</v>
      </c>
      <c r="R62" s="12">
        <v>475765</v>
      </c>
      <c r="S62" s="12">
        <v>182791</v>
      </c>
      <c r="T62" s="12">
        <v>42870</v>
      </c>
      <c r="U62" s="12">
        <v>246877</v>
      </c>
      <c r="V62" s="13">
        <v>4.3</v>
      </c>
      <c r="W62" s="10">
        <v>23626</v>
      </c>
      <c r="X62" s="9" t="str">
        <f t="shared" si="0"/>
        <v>May</v>
      </c>
      <c r="Y62" s="9" t="str">
        <f t="shared" si="1"/>
        <v>2025</v>
      </c>
      <c r="Z62" s="10">
        <v>1</v>
      </c>
      <c r="AA62" s="10">
        <f t="shared" si="2"/>
        <v>1</v>
      </c>
      <c r="AB62" s="10">
        <f t="shared" si="3"/>
        <v>0</v>
      </c>
      <c r="AC62" s="10">
        <f t="shared" si="4"/>
        <v>0</v>
      </c>
      <c r="AD62" s="10">
        <f t="shared" si="5"/>
        <v>0</v>
      </c>
      <c r="AE62" s="10">
        <f t="shared" si="6"/>
        <v>0</v>
      </c>
      <c r="AF62" s="10">
        <f t="shared" si="7"/>
        <v>1</v>
      </c>
      <c r="AG62" s="14">
        <f t="shared" si="8"/>
        <v>1</v>
      </c>
    </row>
    <row r="63" spans="1:33" x14ac:dyDescent="0.3">
      <c r="A63" s="8" t="s">
        <v>157</v>
      </c>
      <c r="B63" s="22">
        <v>45749</v>
      </c>
      <c r="C63" s="9" t="s">
        <v>75</v>
      </c>
      <c r="D63" s="9" t="s">
        <v>80</v>
      </c>
      <c r="E63" s="9" t="s">
        <v>101</v>
      </c>
      <c r="F63" s="9" t="s">
        <v>66</v>
      </c>
      <c r="G63" s="9" t="s">
        <v>39</v>
      </c>
      <c r="H63" s="9" t="s">
        <v>58</v>
      </c>
      <c r="I63" s="9" t="s">
        <v>59</v>
      </c>
      <c r="J63" s="9" t="s">
        <v>88</v>
      </c>
      <c r="K63" s="9" t="s">
        <v>43</v>
      </c>
      <c r="L63" s="10">
        <v>14015</v>
      </c>
      <c r="M63" s="24">
        <v>3.5</v>
      </c>
      <c r="N63" s="12">
        <v>42790</v>
      </c>
      <c r="O63" s="12">
        <v>31929</v>
      </c>
      <c r="P63" s="12">
        <v>130244</v>
      </c>
      <c r="Q63" s="12">
        <v>7822</v>
      </c>
      <c r="R63" s="12">
        <v>212785</v>
      </c>
      <c r="S63" s="12">
        <v>93830</v>
      </c>
      <c r="T63" s="12">
        <v>231133</v>
      </c>
      <c r="U63" s="12">
        <v>366384</v>
      </c>
      <c r="V63" s="13">
        <v>4.5</v>
      </c>
      <c r="W63" s="10">
        <v>387081</v>
      </c>
      <c r="X63" s="9" t="str">
        <f t="shared" si="0"/>
        <v>Apr</v>
      </c>
      <c r="Y63" s="9" t="str">
        <f t="shared" si="1"/>
        <v>2025</v>
      </c>
      <c r="Z63" s="10">
        <v>1</v>
      </c>
      <c r="AA63" s="10">
        <f t="shared" si="2"/>
        <v>1</v>
      </c>
      <c r="AB63" s="10">
        <f t="shared" si="3"/>
        <v>0</v>
      </c>
      <c r="AC63" s="10">
        <f t="shared" si="4"/>
        <v>0</v>
      </c>
      <c r="AD63" s="10">
        <f t="shared" si="5"/>
        <v>0</v>
      </c>
      <c r="AE63" s="10">
        <f t="shared" si="6"/>
        <v>0</v>
      </c>
      <c r="AF63" s="10">
        <f t="shared" si="7"/>
        <v>0</v>
      </c>
      <c r="AG63" s="14">
        <f t="shared" si="8"/>
        <v>0</v>
      </c>
    </row>
    <row r="64" spans="1:33" x14ac:dyDescent="0.3">
      <c r="A64" s="8" t="s">
        <v>158</v>
      </c>
      <c r="B64" s="22">
        <v>45347</v>
      </c>
      <c r="C64" s="9" t="s">
        <v>90</v>
      </c>
      <c r="D64" s="9" t="s">
        <v>46</v>
      </c>
      <c r="E64" s="9" t="s">
        <v>101</v>
      </c>
      <c r="F64" s="9" t="s">
        <v>48</v>
      </c>
      <c r="G64" s="9" t="s">
        <v>95</v>
      </c>
      <c r="H64" s="9" t="s">
        <v>72</v>
      </c>
      <c r="I64" s="9" t="s">
        <v>59</v>
      </c>
      <c r="J64" s="9" t="s">
        <v>42</v>
      </c>
      <c r="K64" s="9" t="s">
        <v>61</v>
      </c>
      <c r="L64" s="10">
        <v>14979</v>
      </c>
      <c r="M64" s="24">
        <v>6</v>
      </c>
      <c r="N64" s="12">
        <v>16860</v>
      </c>
      <c r="O64" s="12">
        <v>54776</v>
      </c>
      <c r="P64" s="12">
        <v>162048</v>
      </c>
      <c r="Q64" s="12">
        <v>6471</v>
      </c>
      <c r="R64" s="12">
        <v>240155</v>
      </c>
      <c r="S64" s="12">
        <v>164486</v>
      </c>
      <c r="T64" s="12">
        <v>134299</v>
      </c>
      <c r="U64" s="12">
        <v>309819</v>
      </c>
      <c r="V64" s="13">
        <v>4.0999999999999996</v>
      </c>
      <c r="W64" s="10">
        <v>330009</v>
      </c>
      <c r="X64" s="9" t="str">
        <f t="shared" si="0"/>
        <v>Feb</v>
      </c>
      <c r="Y64" s="9" t="str">
        <f t="shared" si="1"/>
        <v>2024</v>
      </c>
      <c r="Z64" s="10">
        <v>1</v>
      </c>
      <c r="AA64" s="10">
        <f t="shared" si="2"/>
        <v>0</v>
      </c>
      <c r="AB64" s="10">
        <f t="shared" si="3"/>
        <v>1</v>
      </c>
      <c r="AC64" s="10">
        <f t="shared" si="4"/>
        <v>0</v>
      </c>
      <c r="AD64" s="10">
        <f t="shared" si="5"/>
        <v>0</v>
      </c>
      <c r="AE64" s="10">
        <f t="shared" si="6"/>
        <v>0</v>
      </c>
      <c r="AF64" s="10">
        <f t="shared" si="7"/>
        <v>0</v>
      </c>
      <c r="AG64" s="14">
        <f t="shared" si="8"/>
        <v>0</v>
      </c>
    </row>
    <row r="65" spans="1:33" x14ac:dyDescent="0.3">
      <c r="A65" s="8" t="s">
        <v>159</v>
      </c>
      <c r="B65" s="22">
        <v>45550</v>
      </c>
      <c r="C65" s="9" t="s">
        <v>75</v>
      </c>
      <c r="D65" s="9" t="s">
        <v>46</v>
      </c>
      <c r="E65" s="9" t="s">
        <v>47</v>
      </c>
      <c r="F65" s="9" t="s">
        <v>48</v>
      </c>
      <c r="G65" s="9" t="s">
        <v>39</v>
      </c>
      <c r="H65" s="9" t="s">
        <v>40</v>
      </c>
      <c r="I65" s="9" t="s">
        <v>51</v>
      </c>
      <c r="J65" s="9" t="s">
        <v>111</v>
      </c>
      <c r="K65" s="9" t="s">
        <v>43</v>
      </c>
      <c r="L65" s="10">
        <v>27988</v>
      </c>
      <c r="M65" s="24">
        <v>2.7</v>
      </c>
      <c r="N65" s="12">
        <v>34643</v>
      </c>
      <c r="O65" s="12">
        <v>58692</v>
      </c>
      <c r="P65" s="12">
        <v>188670</v>
      </c>
      <c r="Q65" s="12">
        <v>5709</v>
      </c>
      <c r="R65" s="12">
        <v>287714</v>
      </c>
      <c r="S65" s="12">
        <v>128860</v>
      </c>
      <c r="T65" s="12">
        <v>253539</v>
      </c>
      <c r="U65" s="12">
        <v>411026</v>
      </c>
      <c r="V65" s="13">
        <v>4.5999999999999996</v>
      </c>
      <c r="W65" s="10">
        <v>277111</v>
      </c>
      <c r="X65" s="9" t="str">
        <f t="shared" si="0"/>
        <v>Sep</v>
      </c>
      <c r="Y65" s="9" t="str">
        <f t="shared" si="1"/>
        <v>2024</v>
      </c>
      <c r="Z65" s="10">
        <v>1</v>
      </c>
      <c r="AA65" s="10">
        <f t="shared" si="2"/>
        <v>1</v>
      </c>
      <c r="AB65" s="10">
        <f t="shared" si="3"/>
        <v>0</v>
      </c>
      <c r="AC65" s="10">
        <f t="shared" si="4"/>
        <v>0</v>
      </c>
      <c r="AD65" s="10">
        <f t="shared" si="5"/>
        <v>0</v>
      </c>
      <c r="AE65" s="10">
        <f t="shared" si="6"/>
        <v>0</v>
      </c>
      <c r="AF65" s="10">
        <f t="shared" si="7"/>
        <v>0</v>
      </c>
      <c r="AG65" s="14">
        <f t="shared" si="8"/>
        <v>0</v>
      </c>
    </row>
    <row r="66" spans="1:33" x14ac:dyDescent="0.3">
      <c r="A66" s="8" t="s">
        <v>160</v>
      </c>
      <c r="B66" s="22">
        <v>45629</v>
      </c>
      <c r="C66" s="9" t="s">
        <v>119</v>
      </c>
      <c r="D66" s="9" t="s">
        <v>87</v>
      </c>
      <c r="E66" s="9" t="s">
        <v>47</v>
      </c>
      <c r="F66" s="9" t="s">
        <v>38</v>
      </c>
      <c r="G66" s="9" t="s">
        <v>57</v>
      </c>
      <c r="H66" s="9" t="s">
        <v>40</v>
      </c>
      <c r="I66" s="9" t="s">
        <v>96</v>
      </c>
      <c r="J66" s="9" t="s">
        <v>60</v>
      </c>
      <c r="K66" s="9" t="s">
        <v>129</v>
      </c>
      <c r="L66" s="10">
        <v>124824</v>
      </c>
      <c r="M66" s="24">
        <v>6.7</v>
      </c>
      <c r="N66" s="12">
        <v>157537</v>
      </c>
      <c r="O66" s="12">
        <v>54387</v>
      </c>
      <c r="P66" s="12">
        <v>350521</v>
      </c>
      <c r="Q66" s="12">
        <v>56971</v>
      </c>
      <c r="R66" s="12">
        <v>619416</v>
      </c>
      <c r="S66" s="12">
        <v>113339</v>
      </c>
      <c r="T66" s="12">
        <v>117090</v>
      </c>
      <c r="U66" s="12">
        <v>238820</v>
      </c>
      <c r="V66" s="13">
        <v>4.2</v>
      </c>
      <c r="W66" s="10">
        <v>222124</v>
      </c>
      <c r="X66" s="9" t="str">
        <f t="shared" si="0"/>
        <v>Dec</v>
      </c>
      <c r="Y66" s="9" t="str">
        <f t="shared" si="1"/>
        <v>2024</v>
      </c>
      <c r="Z66" s="10">
        <v>1</v>
      </c>
      <c r="AA66" s="10">
        <f t="shared" si="2"/>
        <v>0</v>
      </c>
      <c r="AB66" s="10">
        <f t="shared" si="3"/>
        <v>0</v>
      </c>
      <c r="AC66" s="10">
        <f t="shared" si="4"/>
        <v>0</v>
      </c>
      <c r="AD66" s="10">
        <f t="shared" si="5"/>
        <v>1</v>
      </c>
      <c r="AE66" s="10">
        <f t="shared" si="6"/>
        <v>0</v>
      </c>
      <c r="AF66" s="10">
        <f t="shared" si="7"/>
        <v>1</v>
      </c>
      <c r="AG66" s="14">
        <f t="shared" si="8"/>
        <v>1</v>
      </c>
    </row>
    <row r="67" spans="1:33" x14ac:dyDescent="0.3">
      <c r="A67" s="8" t="s">
        <v>161</v>
      </c>
      <c r="B67" s="22">
        <v>45990</v>
      </c>
      <c r="C67" s="9" t="s">
        <v>45</v>
      </c>
      <c r="D67" s="9" t="s">
        <v>36</v>
      </c>
      <c r="E67" s="9" t="s">
        <v>37</v>
      </c>
      <c r="F67" s="9" t="s">
        <v>77</v>
      </c>
      <c r="G67" s="9" t="s">
        <v>67</v>
      </c>
      <c r="H67" s="9" t="s">
        <v>92</v>
      </c>
      <c r="I67" s="9" t="s">
        <v>73</v>
      </c>
      <c r="J67" s="9" t="s">
        <v>68</v>
      </c>
      <c r="K67" s="9" t="s">
        <v>61</v>
      </c>
      <c r="L67" s="10">
        <v>38310</v>
      </c>
      <c r="M67" s="24">
        <v>9</v>
      </c>
      <c r="N67" s="12">
        <v>184897</v>
      </c>
      <c r="O67" s="12">
        <v>62698</v>
      </c>
      <c r="P67" s="12">
        <v>275878</v>
      </c>
      <c r="Q67" s="12">
        <v>8860</v>
      </c>
      <c r="R67" s="12">
        <v>532333</v>
      </c>
      <c r="S67" s="12">
        <v>193943</v>
      </c>
      <c r="T67" s="12">
        <v>62313</v>
      </c>
      <c r="U67" s="12">
        <v>297371</v>
      </c>
      <c r="V67" s="13">
        <v>4.5999999999999996</v>
      </c>
      <c r="W67" s="10">
        <v>306850</v>
      </c>
      <c r="X67" s="9" t="str">
        <f t="shared" si="0"/>
        <v>Nov</v>
      </c>
      <c r="Y67" s="9" t="str">
        <f t="shared" si="1"/>
        <v>2025</v>
      </c>
      <c r="Z67" s="10">
        <v>1</v>
      </c>
      <c r="AA67" s="10">
        <f t="shared" si="2"/>
        <v>0</v>
      </c>
      <c r="AB67" s="10">
        <f t="shared" si="3"/>
        <v>1</v>
      </c>
      <c r="AC67" s="10">
        <f t="shared" si="4"/>
        <v>0</v>
      </c>
      <c r="AD67" s="10">
        <f t="shared" si="5"/>
        <v>0</v>
      </c>
      <c r="AE67" s="10">
        <f t="shared" si="6"/>
        <v>0</v>
      </c>
      <c r="AF67" s="10">
        <f t="shared" si="7"/>
        <v>0</v>
      </c>
      <c r="AG67" s="14">
        <f t="shared" si="8"/>
        <v>1</v>
      </c>
    </row>
    <row r="68" spans="1:33" x14ac:dyDescent="0.3">
      <c r="A68" s="8" t="s">
        <v>162</v>
      </c>
      <c r="B68" s="22">
        <v>45842</v>
      </c>
      <c r="C68" s="9" t="s">
        <v>119</v>
      </c>
      <c r="D68" s="9" t="s">
        <v>64</v>
      </c>
      <c r="E68" s="9" t="s">
        <v>101</v>
      </c>
      <c r="F68" s="9" t="s">
        <v>38</v>
      </c>
      <c r="G68" s="9" t="s">
        <v>39</v>
      </c>
      <c r="H68" s="9" t="s">
        <v>50</v>
      </c>
      <c r="I68" s="9" t="s">
        <v>96</v>
      </c>
      <c r="J68" s="9" t="s">
        <v>60</v>
      </c>
      <c r="K68" s="9" t="s">
        <v>43</v>
      </c>
      <c r="L68" s="10">
        <v>40197</v>
      </c>
      <c r="M68" s="24">
        <v>7.7</v>
      </c>
      <c r="N68" s="12">
        <v>106650</v>
      </c>
      <c r="O68" s="12">
        <v>55260</v>
      </c>
      <c r="P68" s="12">
        <v>286994</v>
      </c>
      <c r="Q68" s="12">
        <v>24060</v>
      </c>
      <c r="R68" s="12">
        <v>472964</v>
      </c>
      <c r="S68" s="12">
        <v>19709</v>
      </c>
      <c r="T68" s="12">
        <v>143669</v>
      </c>
      <c r="U68" s="12">
        <v>177669</v>
      </c>
      <c r="V68" s="13">
        <v>4.0999999999999996</v>
      </c>
      <c r="W68" s="10">
        <v>295370</v>
      </c>
      <c r="X68" s="9" t="str">
        <f t="shared" ref="X68:X131" si="9">TEXT(B68,"MMM")</f>
        <v>Jul</v>
      </c>
      <c r="Y68" s="9" t="str">
        <f t="shared" ref="Y68:Y131" si="10">TEXT(B68,"YYYY")</f>
        <v>2025</v>
      </c>
      <c r="Z68" s="10">
        <v>1</v>
      </c>
      <c r="AA68" s="10">
        <f t="shared" ref="AA68:AA131" si="11">IF(K68="Completed",1,0)</f>
        <v>1</v>
      </c>
      <c r="AB68" s="10">
        <f t="shared" ref="AB68:AB131" si="12">IF(K68="In Progress",1,0)</f>
        <v>0</v>
      </c>
      <c r="AC68" s="10">
        <f t="shared" ref="AC68:AC131" si="13">IF(K68="Scheduled",1,0)</f>
        <v>0</v>
      </c>
      <c r="AD68" s="10">
        <f t="shared" ref="AD68:AD131" si="14">IF(K68="Cancelled",1,0)</f>
        <v>0</v>
      </c>
      <c r="AE68" s="10">
        <f t="shared" ref="AE68:AE131" si="15">IF(K68="On Hold",1,0)</f>
        <v>0</v>
      </c>
      <c r="AF68" s="10">
        <f t="shared" ref="AF68:AF131" si="16">IF(L68&gt;=100000,1,0)</f>
        <v>0</v>
      </c>
      <c r="AG68" s="14">
        <f t="shared" ref="AG68:AG131" si="17">IF(R68&gt;U68,1,0)</f>
        <v>1</v>
      </c>
    </row>
    <row r="69" spans="1:33" x14ac:dyDescent="0.3">
      <c r="A69" s="8" t="s">
        <v>163</v>
      </c>
      <c r="B69" s="22">
        <v>45305</v>
      </c>
      <c r="C69" s="9" t="s">
        <v>109</v>
      </c>
      <c r="D69" s="9" t="s">
        <v>80</v>
      </c>
      <c r="E69" s="9" t="s">
        <v>101</v>
      </c>
      <c r="F69" s="9" t="s">
        <v>66</v>
      </c>
      <c r="G69" s="9" t="s">
        <v>49</v>
      </c>
      <c r="H69" s="9" t="s">
        <v>50</v>
      </c>
      <c r="I69" s="9" t="s">
        <v>41</v>
      </c>
      <c r="J69" s="9" t="s">
        <v>42</v>
      </c>
      <c r="K69" s="9" t="s">
        <v>61</v>
      </c>
      <c r="L69" s="10">
        <v>121313</v>
      </c>
      <c r="M69" s="24">
        <v>3.2</v>
      </c>
      <c r="N69" s="12">
        <v>155693</v>
      </c>
      <c r="O69" s="12">
        <v>42185</v>
      </c>
      <c r="P69" s="12">
        <v>135213</v>
      </c>
      <c r="Q69" s="12">
        <v>79222</v>
      </c>
      <c r="R69" s="12">
        <v>412313</v>
      </c>
      <c r="S69" s="12">
        <v>148475</v>
      </c>
      <c r="T69" s="12">
        <v>199201</v>
      </c>
      <c r="U69" s="12">
        <v>362451</v>
      </c>
      <c r="V69" s="13">
        <v>4.0999999999999996</v>
      </c>
      <c r="W69" s="10">
        <v>141926</v>
      </c>
      <c r="X69" s="9" t="str">
        <f t="shared" si="9"/>
        <v>Jan</v>
      </c>
      <c r="Y69" s="9" t="str">
        <f t="shared" si="10"/>
        <v>2024</v>
      </c>
      <c r="Z69" s="10">
        <v>1</v>
      </c>
      <c r="AA69" s="10">
        <f t="shared" si="11"/>
        <v>0</v>
      </c>
      <c r="AB69" s="10">
        <f t="shared" si="12"/>
        <v>1</v>
      </c>
      <c r="AC69" s="10">
        <f t="shared" si="13"/>
        <v>0</v>
      </c>
      <c r="AD69" s="10">
        <f t="shared" si="14"/>
        <v>0</v>
      </c>
      <c r="AE69" s="10">
        <f t="shared" si="15"/>
        <v>0</v>
      </c>
      <c r="AF69" s="10">
        <f t="shared" si="16"/>
        <v>1</v>
      </c>
      <c r="AG69" s="14">
        <f t="shared" si="17"/>
        <v>1</v>
      </c>
    </row>
    <row r="70" spans="1:33" x14ac:dyDescent="0.3">
      <c r="A70" s="8" t="s">
        <v>164</v>
      </c>
      <c r="B70" s="22">
        <v>45626</v>
      </c>
      <c r="C70" s="9" t="s">
        <v>45</v>
      </c>
      <c r="D70" s="9" t="s">
        <v>55</v>
      </c>
      <c r="E70" s="9" t="s">
        <v>47</v>
      </c>
      <c r="F70" s="9" t="s">
        <v>48</v>
      </c>
      <c r="G70" s="9" t="s">
        <v>95</v>
      </c>
      <c r="H70" s="9" t="s">
        <v>40</v>
      </c>
      <c r="I70" s="9" t="s">
        <v>51</v>
      </c>
      <c r="J70" s="9" t="s">
        <v>60</v>
      </c>
      <c r="K70" s="9" t="s">
        <v>165</v>
      </c>
      <c r="L70" s="10">
        <v>46021</v>
      </c>
      <c r="M70" s="24">
        <v>5.8</v>
      </c>
      <c r="N70" s="12">
        <v>5592</v>
      </c>
      <c r="O70" s="12">
        <v>5989</v>
      </c>
      <c r="P70" s="12">
        <v>59021</v>
      </c>
      <c r="Q70" s="12">
        <v>28615</v>
      </c>
      <c r="R70" s="12">
        <v>99217</v>
      </c>
      <c r="S70" s="12">
        <v>98564</v>
      </c>
      <c r="T70" s="12">
        <v>306198</v>
      </c>
      <c r="U70" s="12">
        <v>426983</v>
      </c>
      <c r="V70" s="13">
        <v>4.5</v>
      </c>
      <c r="W70" s="10">
        <v>91556</v>
      </c>
      <c r="X70" s="9" t="str">
        <f t="shared" si="9"/>
        <v>Nov</v>
      </c>
      <c r="Y70" s="9" t="str">
        <f t="shared" si="10"/>
        <v>2024</v>
      </c>
      <c r="Z70" s="10">
        <v>1</v>
      </c>
      <c r="AA70" s="10">
        <f t="shared" si="11"/>
        <v>0</v>
      </c>
      <c r="AB70" s="10">
        <f t="shared" si="12"/>
        <v>0</v>
      </c>
      <c r="AC70" s="10">
        <f t="shared" si="13"/>
        <v>0</v>
      </c>
      <c r="AD70" s="10">
        <f t="shared" si="14"/>
        <v>0</v>
      </c>
      <c r="AE70" s="10">
        <f t="shared" si="15"/>
        <v>1</v>
      </c>
      <c r="AF70" s="10">
        <f t="shared" si="16"/>
        <v>0</v>
      </c>
      <c r="AG70" s="14">
        <f t="shared" si="17"/>
        <v>0</v>
      </c>
    </row>
    <row r="71" spans="1:33" x14ac:dyDescent="0.3">
      <c r="A71" s="8" t="s">
        <v>166</v>
      </c>
      <c r="B71" s="22">
        <v>45844</v>
      </c>
      <c r="C71" s="9" t="s">
        <v>105</v>
      </c>
      <c r="D71" s="9" t="s">
        <v>64</v>
      </c>
      <c r="E71" s="9" t="s">
        <v>37</v>
      </c>
      <c r="F71" s="9" t="s">
        <v>77</v>
      </c>
      <c r="G71" s="9" t="s">
        <v>39</v>
      </c>
      <c r="H71" s="9" t="s">
        <v>50</v>
      </c>
      <c r="I71" s="9" t="s">
        <v>96</v>
      </c>
      <c r="J71" s="9" t="s">
        <v>60</v>
      </c>
      <c r="K71" s="9" t="s">
        <v>129</v>
      </c>
      <c r="L71" s="10">
        <v>27412</v>
      </c>
      <c r="M71" s="24">
        <v>8.8000000000000007</v>
      </c>
      <c r="N71" s="12">
        <v>22924</v>
      </c>
      <c r="O71" s="12">
        <v>3849</v>
      </c>
      <c r="P71" s="12">
        <v>124099</v>
      </c>
      <c r="Q71" s="12">
        <v>22352</v>
      </c>
      <c r="R71" s="12">
        <v>173224</v>
      </c>
      <c r="S71" s="12">
        <v>163654</v>
      </c>
      <c r="T71" s="12">
        <v>42625</v>
      </c>
      <c r="U71" s="12">
        <v>216651</v>
      </c>
      <c r="V71" s="13">
        <v>4.5999999999999996</v>
      </c>
      <c r="W71" s="10">
        <v>327747</v>
      </c>
      <c r="X71" s="9" t="str">
        <f t="shared" si="9"/>
        <v>Jul</v>
      </c>
      <c r="Y71" s="9" t="str">
        <f t="shared" si="10"/>
        <v>2025</v>
      </c>
      <c r="Z71" s="10">
        <v>1</v>
      </c>
      <c r="AA71" s="10">
        <f t="shared" si="11"/>
        <v>0</v>
      </c>
      <c r="AB71" s="10">
        <f t="shared" si="12"/>
        <v>0</v>
      </c>
      <c r="AC71" s="10">
        <f t="shared" si="13"/>
        <v>0</v>
      </c>
      <c r="AD71" s="10">
        <f t="shared" si="14"/>
        <v>1</v>
      </c>
      <c r="AE71" s="10">
        <f t="shared" si="15"/>
        <v>0</v>
      </c>
      <c r="AF71" s="10">
        <f t="shared" si="16"/>
        <v>0</v>
      </c>
      <c r="AG71" s="14">
        <f t="shared" si="17"/>
        <v>0</v>
      </c>
    </row>
    <row r="72" spans="1:33" x14ac:dyDescent="0.3">
      <c r="A72" s="8" t="s">
        <v>167</v>
      </c>
      <c r="B72" s="22">
        <v>45360</v>
      </c>
      <c r="C72" s="9" t="s">
        <v>54</v>
      </c>
      <c r="D72" s="9" t="s">
        <v>80</v>
      </c>
      <c r="E72" s="9" t="s">
        <v>101</v>
      </c>
      <c r="F72" s="9" t="s">
        <v>38</v>
      </c>
      <c r="G72" s="9" t="s">
        <v>102</v>
      </c>
      <c r="H72" s="9" t="s">
        <v>50</v>
      </c>
      <c r="I72" s="9" t="s">
        <v>51</v>
      </c>
      <c r="J72" s="9" t="s">
        <v>60</v>
      </c>
      <c r="K72" s="9" t="s">
        <v>43</v>
      </c>
      <c r="L72" s="10">
        <v>110189</v>
      </c>
      <c r="M72" s="24">
        <v>3.1</v>
      </c>
      <c r="N72" s="12">
        <v>167380</v>
      </c>
      <c r="O72" s="12">
        <v>49247</v>
      </c>
      <c r="P72" s="12">
        <v>158227</v>
      </c>
      <c r="Q72" s="12">
        <v>68572</v>
      </c>
      <c r="R72" s="12">
        <v>443426</v>
      </c>
      <c r="S72" s="12">
        <v>35446</v>
      </c>
      <c r="T72" s="12">
        <v>234248</v>
      </c>
      <c r="U72" s="12">
        <v>297291</v>
      </c>
      <c r="V72" s="13">
        <v>4.5</v>
      </c>
      <c r="W72" s="10">
        <v>48366</v>
      </c>
      <c r="X72" s="9" t="str">
        <f t="shared" si="9"/>
        <v>Mar</v>
      </c>
      <c r="Y72" s="9" t="str">
        <f t="shared" si="10"/>
        <v>2024</v>
      </c>
      <c r="Z72" s="10">
        <v>1</v>
      </c>
      <c r="AA72" s="10">
        <f t="shared" si="11"/>
        <v>1</v>
      </c>
      <c r="AB72" s="10">
        <f t="shared" si="12"/>
        <v>0</v>
      </c>
      <c r="AC72" s="10">
        <f t="shared" si="13"/>
        <v>0</v>
      </c>
      <c r="AD72" s="10">
        <f t="shared" si="14"/>
        <v>0</v>
      </c>
      <c r="AE72" s="10">
        <f t="shared" si="15"/>
        <v>0</v>
      </c>
      <c r="AF72" s="10">
        <f t="shared" si="16"/>
        <v>1</v>
      </c>
      <c r="AG72" s="14">
        <f t="shared" si="17"/>
        <v>1</v>
      </c>
    </row>
    <row r="73" spans="1:33" x14ac:dyDescent="0.3">
      <c r="A73" s="8" t="s">
        <v>168</v>
      </c>
      <c r="B73" s="22">
        <v>46016</v>
      </c>
      <c r="C73" s="9" t="s">
        <v>150</v>
      </c>
      <c r="D73" s="9" t="s">
        <v>64</v>
      </c>
      <c r="E73" s="9" t="s">
        <v>37</v>
      </c>
      <c r="F73" s="9" t="s">
        <v>84</v>
      </c>
      <c r="G73" s="9" t="s">
        <v>39</v>
      </c>
      <c r="H73" s="9" t="s">
        <v>50</v>
      </c>
      <c r="I73" s="9" t="s">
        <v>96</v>
      </c>
      <c r="J73" s="9" t="s">
        <v>88</v>
      </c>
      <c r="K73" s="9" t="s">
        <v>85</v>
      </c>
      <c r="L73" s="10">
        <v>77632</v>
      </c>
      <c r="M73" s="24">
        <v>5</v>
      </c>
      <c r="N73" s="12">
        <v>176616</v>
      </c>
      <c r="O73" s="12">
        <v>78065</v>
      </c>
      <c r="P73" s="12">
        <v>215739</v>
      </c>
      <c r="Q73" s="12">
        <v>46334</v>
      </c>
      <c r="R73" s="12">
        <v>516754</v>
      </c>
      <c r="S73" s="12">
        <v>47100</v>
      </c>
      <c r="T73" s="12">
        <v>91918</v>
      </c>
      <c r="U73" s="12">
        <v>174668</v>
      </c>
      <c r="V73" s="13">
        <v>4.0999999999999996</v>
      </c>
      <c r="W73" s="10">
        <v>40417</v>
      </c>
      <c r="X73" s="9" t="str">
        <f t="shared" si="9"/>
        <v>Dec</v>
      </c>
      <c r="Y73" s="9" t="str">
        <f t="shared" si="10"/>
        <v>2025</v>
      </c>
      <c r="Z73" s="10">
        <v>1</v>
      </c>
      <c r="AA73" s="10">
        <f t="shared" si="11"/>
        <v>0</v>
      </c>
      <c r="AB73" s="10">
        <f t="shared" si="12"/>
        <v>0</v>
      </c>
      <c r="AC73" s="10">
        <f t="shared" si="13"/>
        <v>1</v>
      </c>
      <c r="AD73" s="10">
        <f t="shared" si="14"/>
        <v>0</v>
      </c>
      <c r="AE73" s="10">
        <f t="shared" si="15"/>
        <v>0</v>
      </c>
      <c r="AF73" s="10">
        <f t="shared" si="16"/>
        <v>0</v>
      </c>
      <c r="AG73" s="14">
        <f t="shared" si="17"/>
        <v>1</v>
      </c>
    </row>
    <row r="74" spans="1:33" x14ac:dyDescent="0.3">
      <c r="A74" s="8" t="s">
        <v>169</v>
      </c>
      <c r="B74" s="22">
        <v>45551</v>
      </c>
      <c r="C74" s="9" t="s">
        <v>109</v>
      </c>
      <c r="D74" s="9" t="s">
        <v>87</v>
      </c>
      <c r="E74" s="9" t="s">
        <v>65</v>
      </c>
      <c r="F74" s="9" t="s">
        <v>38</v>
      </c>
      <c r="G74" s="9" t="s">
        <v>67</v>
      </c>
      <c r="H74" s="9" t="s">
        <v>40</v>
      </c>
      <c r="I74" s="9" t="s">
        <v>59</v>
      </c>
      <c r="J74" s="9" t="s">
        <v>52</v>
      </c>
      <c r="K74" s="9" t="s">
        <v>61</v>
      </c>
      <c r="L74" s="10">
        <v>50046</v>
      </c>
      <c r="M74" s="24">
        <v>2.2999999999999998</v>
      </c>
      <c r="N74" s="12">
        <v>144078</v>
      </c>
      <c r="O74" s="12">
        <v>5932</v>
      </c>
      <c r="P74" s="12">
        <v>321575</v>
      </c>
      <c r="Q74" s="12">
        <v>26153</v>
      </c>
      <c r="R74" s="12">
        <v>497738</v>
      </c>
      <c r="S74" s="12">
        <v>72606</v>
      </c>
      <c r="T74" s="12">
        <v>101806</v>
      </c>
      <c r="U74" s="12">
        <v>206702</v>
      </c>
      <c r="V74" s="13">
        <v>4.4000000000000004</v>
      </c>
      <c r="W74" s="10">
        <v>192324</v>
      </c>
      <c r="X74" s="9" t="str">
        <f t="shared" si="9"/>
        <v>Sep</v>
      </c>
      <c r="Y74" s="9" t="str">
        <f t="shared" si="10"/>
        <v>2024</v>
      </c>
      <c r="Z74" s="10">
        <v>1</v>
      </c>
      <c r="AA74" s="10">
        <f t="shared" si="11"/>
        <v>0</v>
      </c>
      <c r="AB74" s="10">
        <f t="shared" si="12"/>
        <v>1</v>
      </c>
      <c r="AC74" s="10">
        <f t="shared" si="13"/>
        <v>0</v>
      </c>
      <c r="AD74" s="10">
        <f t="shared" si="14"/>
        <v>0</v>
      </c>
      <c r="AE74" s="10">
        <f t="shared" si="15"/>
        <v>0</v>
      </c>
      <c r="AF74" s="10">
        <f t="shared" si="16"/>
        <v>0</v>
      </c>
      <c r="AG74" s="14">
        <f t="shared" si="17"/>
        <v>1</v>
      </c>
    </row>
    <row r="75" spans="1:33" x14ac:dyDescent="0.3">
      <c r="A75" s="8" t="s">
        <v>170</v>
      </c>
      <c r="B75" s="22">
        <v>45534</v>
      </c>
      <c r="C75" s="9" t="s">
        <v>70</v>
      </c>
      <c r="D75" s="9" t="s">
        <v>36</v>
      </c>
      <c r="E75" s="9" t="s">
        <v>65</v>
      </c>
      <c r="F75" s="9" t="s">
        <v>38</v>
      </c>
      <c r="G75" s="9" t="s">
        <v>102</v>
      </c>
      <c r="H75" s="9" t="s">
        <v>50</v>
      </c>
      <c r="I75" s="9" t="s">
        <v>41</v>
      </c>
      <c r="J75" s="9" t="s">
        <v>60</v>
      </c>
      <c r="K75" s="9" t="s">
        <v>43</v>
      </c>
      <c r="L75" s="10">
        <v>105452</v>
      </c>
      <c r="M75" s="24">
        <v>3.9</v>
      </c>
      <c r="N75" s="12">
        <v>122262</v>
      </c>
      <c r="O75" s="12">
        <v>49387</v>
      </c>
      <c r="P75" s="12">
        <v>356806</v>
      </c>
      <c r="Q75" s="12">
        <v>54483</v>
      </c>
      <c r="R75" s="12">
        <v>582938</v>
      </c>
      <c r="S75" s="12">
        <v>52945</v>
      </c>
      <c r="T75" s="12">
        <v>229227</v>
      </c>
      <c r="U75" s="12">
        <v>299557</v>
      </c>
      <c r="V75" s="13">
        <v>5</v>
      </c>
      <c r="W75" s="10">
        <v>259404</v>
      </c>
      <c r="X75" s="9" t="str">
        <f t="shared" si="9"/>
        <v>Aug</v>
      </c>
      <c r="Y75" s="9" t="str">
        <f t="shared" si="10"/>
        <v>2024</v>
      </c>
      <c r="Z75" s="10">
        <v>1</v>
      </c>
      <c r="AA75" s="10">
        <f t="shared" si="11"/>
        <v>1</v>
      </c>
      <c r="AB75" s="10">
        <f t="shared" si="12"/>
        <v>0</v>
      </c>
      <c r="AC75" s="10">
        <f t="shared" si="13"/>
        <v>0</v>
      </c>
      <c r="AD75" s="10">
        <f t="shared" si="14"/>
        <v>0</v>
      </c>
      <c r="AE75" s="10">
        <f t="shared" si="15"/>
        <v>0</v>
      </c>
      <c r="AF75" s="10">
        <f t="shared" si="16"/>
        <v>1</v>
      </c>
      <c r="AG75" s="14">
        <f t="shared" si="17"/>
        <v>1</v>
      </c>
    </row>
    <row r="76" spans="1:33" x14ac:dyDescent="0.3">
      <c r="A76" s="8" t="s">
        <v>171</v>
      </c>
      <c r="B76" s="22">
        <v>45476</v>
      </c>
      <c r="C76" s="9" t="s">
        <v>105</v>
      </c>
      <c r="D76" s="9" t="s">
        <v>36</v>
      </c>
      <c r="E76" s="9" t="s">
        <v>37</v>
      </c>
      <c r="F76" s="9" t="s">
        <v>48</v>
      </c>
      <c r="G76" s="9" t="s">
        <v>95</v>
      </c>
      <c r="H76" s="9" t="s">
        <v>72</v>
      </c>
      <c r="I76" s="9" t="s">
        <v>41</v>
      </c>
      <c r="J76" s="9" t="s">
        <v>88</v>
      </c>
      <c r="K76" s="9" t="s">
        <v>43</v>
      </c>
      <c r="L76" s="10">
        <v>36909</v>
      </c>
      <c r="M76" s="24">
        <v>6</v>
      </c>
      <c r="N76" s="12">
        <v>115310</v>
      </c>
      <c r="O76" s="12">
        <v>74985</v>
      </c>
      <c r="P76" s="12">
        <v>99006</v>
      </c>
      <c r="Q76" s="12">
        <v>30810</v>
      </c>
      <c r="R76" s="12">
        <v>320111</v>
      </c>
      <c r="S76" s="12">
        <v>104527</v>
      </c>
      <c r="T76" s="12">
        <v>100719</v>
      </c>
      <c r="U76" s="12">
        <v>262829</v>
      </c>
      <c r="V76" s="13">
        <v>3.6</v>
      </c>
      <c r="W76" s="10">
        <v>299807</v>
      </c>
      <c r="X76" s="9" t="str">
        <f t="shared" si="9"/>
        <v>Jul</v>
      </c>
      <c r="Y76" s="9" t="str">
        <f t="shared" si="10"/>
        <v>2024</v>
      </c>
      <c r="Z76" s="10">
        <v>1</v>
      </c>
      <c r="AA76" s="10">
        <f t="shared" si="11"/>
        <v>1</v>
      </c>
      <c r="AB76" s="10">
        <f t="shared" si="12"/>
        <v>0</v>
      </c>
      <c r="AC76" s="10">
        <f t="shared" si="13"/>
        <v>0</v>
      </c>
      <c r="AD76" s="10">
        <f t="shared" si="14"/>
        <v>0</v>
      </c>
      <c r="AE76" s="10">
        <f t="shared" si="15"/>
        <v>0</v>
      </c>
      <c r="AF76" s="10">
        <f t="shared" si="16"/>
        <v>0</v>
      </c>
      <c r="AG76" s="14">
        <f t="shared" si="17"/>
        <v>1</v>
      </c>
    </row>
    <row r="77" spans="1:33" x14ac:dyDescent="0.3">
      <c r="A77" s="8" t="s">
        <v>172</v>
      </c>
      <c r="B77" s="22">
        <v>45747</v>
      </c>
      <c r="C77" s="9" t="s">
        <v>98</v>
      </c>
      <c r="D77" s="9" t="s">
        <v>36</v>
      </c>
      <c r="E77" s="9" t="s">
        <v>37</v>
      </c>
      <c r="F77" s="9" t="s">
        <v>38</v>
      </c>
      <c r="G77" s="9" t="s">
        <v>67</v>
      </c>
      <c r="H77" s="9" t="s">
        <v>72</v>
      </c>
      <c r="I77" s="9" t="s">
        <v>96</v>
      </c>
      <c r="J77" s="9" t="s">
        <v>88</v>
      </c>
      <c r="K77" s="9" t="s">
        <v>43</v>
      </c>
      <c r="L77" s="10">
        <v>107259</v>
      </c>
      <c r="M77" s="24">
        <v>2.5</v>
      </c>
      <c r="N77" s="12">
        <v>36551</v>
      </c>
      <c r="O77" s="12">
        <v>50674</v>
      </c>
      <c r="P77" s="12">
        <v>115499</v>
      </c>
      <c r="Q77" s="12">
        <v>46649</v>
      </c>
      <c r="R77" s="12">
        <v>249373</v>
      </c>
      <c r="S77" s="12">
        <v>136157</v>
      </c>
      <c r="T77" s="12">
        <v>72325</v>
      </c>
      <c r="U77" s="12">
        <v>252243</v>
      </c>
      <c r="V77" s="13">
        <v>3.3</v>
      </c>
      <c r="W77" s="10">
        <v>388158</v>
      </c>
      <c r="X77" s="9" t="str">
        <f t="shared" si="9"/>
        <v>Mar</v>
      </c>
      <c r="Y77" s="9" t="str">
        <f t="shared" si="10"/>
        <v>2025</v>
      </c>
      <c r="Z77" s="10">
        <v>1</v>
      </c>
      <c r="AA77" s="10">
        <f t="shared" si="11"/>
        <v>1</v>
      </c>
      <c r="AB77" s="10">
        <f t="shared" si="12"/>
        <v>0</v>
      </c>
      <c r="AC77" s="10">
        <f t="shared" si="13"/>
        <v>0</v>
      </c>
      <c r="AD77" s="10">
        <f t="shared" si="14"/>
        <v>0</v>
      </c>
      <c r="AE77" s="10">
        <f t="shared" si="15"/>
        <v>0</v>
      </c>
      <c r="AF77" s="10">
        <f t="shared" si="16"/>
        <v>1</v>
      </c>
      <c r="AG77" s="14">
        <f t="shared" si="17"/>
        <v>0</v>
      </c>
    </row>
    <row r="78" spans="1:33" x14ac:dyDescent="0.3">
      <c r="A78" s="8" t="s">
        <v>173</v>
      </c>
      <c r="B78" s="22">
        <v>45786</v>
      </c>
      <c r="C78" s="9" t="s">
        <v>83</v>
      </c>
      <c r="D78" s="9" t="s">
        <v>87</v>
      </c>
      <c r="E78" s="9" t="s">
        <v>65</v>
      </c>
      <c r="F78" s="9" t="s">
        <v>38</v>
      </c>
      <c r="G78" s="9" t="s">
        <v>81</v>
      </c>
      <c r="H78" s="9" t="s">
        <v>40</v>
      </c>
      <c r="I78" s="9" t="s">
        <v>51</v>
      </c>
      <c r="J78" s="9" t="s">
        <v>68</v>
      </c>
      <c r="K78" s="9" t="s">
        <v>85</v>
      </c>
      <c r="L78" s="10">
        <v>83334</v>
      </c>
      <c r="M78" s="24">
        <v>2.1</v>
      </c>
      <c r="N78" s="12">
        <v>114144</v>
      </c>
      <c r="O78" s="12">
        <v>4850</v>
      </c>
      <c r="P78" s="12">
        <v>304028</v>
      </c>
      <c r="Q78" s="12">
        <v>67196</v>
      </c>
      <c r="R78" s="12">
        <v>490218</v>
      </c>
      <c r="S78" s="12">
        <v>13600</v>
      </c>
      <c r="T78" s="12">
        <v>76705</v>
      </c>
      <c r="U78" s="12">
        <v>124754</v>
      </c>
      <c r="V78" s="13">
        <v>4.2</v>
      </c>
      <c r="W78" s="10">
        <v>190920</v>
      </c>
      <c r="X78" s="9" t="str">
        <f t="shared" si="9"/>
        <v>May</v>
      </c>
      <c r="Y78" s="9" t="str">
        <f t="shared" si="10"/>
        <v>2025</v>
      </c>
      <c r="Z78" s="10">
        <v>1</v>
      </c>
      <c r="AA78" s="10">
        <f t="shared" si="11"/>
        <v>0</v>
      </c>
      <c r="AB78" s="10">
        <f t="shared" si="12"/>
        <v>0</v>
      </c>
      <c r="AC78" s="10">
        <f t="shared" si="13"/>
        <v>1</v>
      </c>
      <c r="AD78" s="10">
        <f t="shared" si="14"/>
        <v>0</v>
      </c>
      <c r="AE78" s="10">
        <f t="shared" si="15"/>
        <v>0</v>
      </c>
      <c r="AF78" s="10">
        <f t="shared" si="16"/>
        <v>0</v>
      </c>
      <c r="AG78" s="14">
        <f t="shared" si="17"/>
        <v>1</v>
      </c>
    </row>
    <row r="79" spans="1:33" x14ac:dyDescent="0.3">
      <c r="A79" s="8" t="s">
        <v>174</v>
      </c>
      <c r="B79" s="22">
        <v>45556</v>
      </c>
      <c r="C79" s="9" t="s">
        <v>90</v>
      </c>
      <c r="D79" s="9" t="s">
        <v>36</v>
      </c>
      <c r="E79" s="9" t="s">
        <v>101</v>
      </c>
      <c r="F79" s="9" t="s">
        <v>84</v>
      </c>
      <c r="G79" s="9" t="s">
        <v>67</v>
      </c>
      <c r="H79" s="9" t="s">
        <v>58</v>
      </c>
      <c r="I79" s="9" t="s">
        <v>59</v>
      </c>
      <c r="J79" s="9" t="s">
        <v>68</v>
      </c>
      <c r="K79" s="9" t="s">
        <v>43</v>
      </c>
      <c r="L79" s="10">
        <v>24221</v>
      </c>
      <c r="M79" s="24">
        <v>9</v>
      </c>
      <c r="N79" s="12">
        <v>122899</v>
      </c>
      <c r="O79" s="12">
        <v>65889</v>
      </c>
      <c r="P79" s="12">
        <v>77222</v>
      </c>
      <c r="Q79" s="12">
        <v>16436</v>
      </c>
      <c r="R79" s="12">
        <v>282446</v>
      </c>
      <c r="S79" s="12">
        <v>137565</v>
      </c>
      <c r="T79" s="12">
        <v>271105</v>
      </c>
      <c r="U79" s="12">
        <v>445198</v>
      </c>
      <c r="V79" s="13">
        <v>4</v>
      </c>
      <c r="W79" s="10">
        <v>256853</v>
      </c>
      <c r="X79" s="9" t="str">
        <f t="shared" si="9"/>
        <v>Sep</v>
      </c>
      <c r="Y79" s="9" t="str">
        <f t="shared" si="10"/>
        <v>2024</v>
      </c>
      <c r="Z79" s="10">
        <v>1</v>
      </c>
      <c r="AA79" s="10">
        <f t="shared" si="11"/>
        <v>1</v>
      </c>
      <c r="AB79" s="10">
        <f t="shared" si="12"/>
        <v>0</v>
      </c>
      <c r="AC79" s="10">
        <f t="shared" si="13"/>
        <v>0</v>
      </c>
      <c r="AD79" s="10">
        <f t="shared" si="14"/>
        <v>0</v>
      </c>
      <c r="AE79" s="10">
        <f t="shared" si="15"/>
        <v>0</v>
      </c>
      <c r="AF79" s="10">
        <f t="shared" si="16"/>
        <v>0</v>
      </c>
      <c r="AG79" s="14">
        <f t="shared" si="17"/>
        <v>0</v>
      </c>
    </row>
    <row r="80" spans="1:33" x14ac:dyDescent="0.3">
      <c r="A80" s="8" t="s">
        <v>175</v>
      </c>
      <c r="B80" s="22">
        <v>45550</v>
      </c>
      <c r="C80" s="9" t="s">
        <v>117</v>
      </c>
      <c r="D80" s="9" t="s">
        <v>99</v>
      </c>
      <c r="E80" s="9" t="s">
        <v>101</v>
      </c>
      <c r="F80" s="9" t="s">
        <v>38</v>
      </c>
      <c r="G80" s="9" t="s">
        <v>81</v>
      </c>
      <c r="H80" s="9" t="s">
        <v>50</v>
      </c>
      <c r="I80" s="9" t="s">
        <v>41</v>
      </c>
      <c r="J80" s="9" t="s">
        <v>88</v>
      </c>
      <c r="K80" s="9" t="s">
        <v>85</v>
      </c>
      <c r="L80" s="10">
        <v>60423</v>
      </c>
      <c r="M80" s="24">
        <v>6.8</v>
      </c>
      <c r="N80" s="12">
        <v>175848</v>
      </c>
      <c r="O80" s="12">
        <v>19046</v>
      </c>
      <c r="P80" s="12">
        <v>191937</v>
      </c>
      <c r="Q80" s="12">
        <v>36515</v>
      </c>
      <c r="R80" s="12">
        <v>423346</v>
      </c>
      <c r="S80" s="12">
        <v>104391</v>
      </c>
      <c r="T80" s="12">
        <v>49713</v>
      </c>
      <c r="U80" s="12">
        <v>208436</v>
      </c>
      <c r="V80" s="13">
        <v>3.5</v>
      </c>
      <c r="W80" s="10">
        <v>16869</v>
      </c>
      <c r="X80" s="9" t="str">
        <f t="shared" si="9"/>
        <v>Sep</v>
      </c>
      <c r="Y80" s="9" t="str">
        <f t="shared" si="10"/>
        <v>2024</v>
      </c>
      <c r="Z80" s="10">
        <v>1</v>
      </c>
      <c r="AA80" s="10">
        <f t="shared" si="11"/>
        <v>0</v>
      </c>
      <c r="AB80" s="10">
        <f t="shared" si="12"/>
        <v>0</v>
      </c>
      <c r="AC80" s="10">
        <f t="shared" si="13"/>
        <v>1</v>
      </c>
      <c r="AD80" s="10">
        <f t="shared" si="14"/>
        <v>0</v>
      </c>
      <c r="AE80" s="10">
        <f t="shared" si="15"/>
        <v>0</v>
      </c>
      <c r="AF80" s="10">
        <f t="shared" si="16"/>
        <v>0</v>
      </c>
      <c r="AG80" s="14">
        <f t="shared" si="17"/>
        <v>1</v>
      </c>
    </row>
    <row r="81" spans="1:33" x14ac:dyDescent="0.3">
      <c r="A81" s="8" t="s">
        <v>176</v>
      </c>
      <c r="B81" s="22">
        <v>45480</v>
      </c>
      <c r="C81" s="9" t="s">
        <v>119</v>
      </c>
      <c r="D81" s="9" t="s">
        <v>76</v>
      </c>
      <c r="E81" s="9" t="s">
        <v>47</v>
      </c>
      <c r="F81" s="9" t="s">
        <v>56</v>
      </c>
      <c r="G81" s="9" t="s">
        <v>57</v>
      </c>
      <c r="H81" s="9" t="s">
        <v>92</v>
      </c>
      <c r="I81" s="9" t="s">
        <v>59</v>
      </c>
      <c r="J81" s="9" t="s">
        <v>42</v>
      </c>
      <c r="K81" s="9" t="s">
        <v>43</v>
      </c>
      <c r="L81" s="10">
        <v>123643</v>
      </c>
      <c r="M81" s="24">
        <v>5.7</v>
      </c>
      <c r="N81" s="12">
        <v>113673</v>
      </c>
      <c r="O81" s="12">
        <v>57755</v>
      </c>
      <c r="P81" s="12">
        <v>139512</v>
      </c>
      <c r="Q81" s="12">
        <v>42690</v>
      </c>
      <c r="R81" s="12">
        <v>353630</v>
      </c>
      <c r="S81" s="12">
        <v>96938</v>
      </c>
      <c r="T81" s="12">
        <v>142863</v>
      </c>
      <c r="U81" s="12">
        <v>255433</v>
      </c>
      <c r="V81" s="13">
        <v>4.0999999999999996</v>
      </c>
      <c r="W81" s="10">
        <v>103342</v>
      </c>
      <c r="X81" s="9" t="str">
        <f t="shared" si="9"/>
        <v>Jul</v>
      </c>
      <c r="Y81" s="9" t="str">
        <f t="shared" si="10"/>
        <v>2024</v>
      </c>
      <c r="Z81" s="10">
        <v>1</v>
      </c>
      <c r="AA81" s="10">
        <f t="shared" si="11"/>
        <v>1</v>
      </c>
      <c r="AB81" s="10">
        <f t="shared" si="12"/>
        <v>0</v>
      </c>
      <c r="AC81" s="10">
        <f t="shared" si="13"/>
        <v>0</v>
      </c>
      <c r="AD81" s="10">
        <f t="shared" si="14"/>
        <v>0</v>
      </c>
      <c r="AE81" s="10">
        <f t="shared" si="15"/>
        <v>0</v>
      </c>
      <c r="AF81" s="10">
        <f t="shared" si="16"/>
        <v>1</v>
      </c>
      <c r="AG81" s="14">
        <f t="shared" si="17"/>
        <v>1</v>
      </c>
    </row>
    <row r="82" spans="1:33" x14ac:dyDescent="0.3">
      <c r="A82" s="8" t="s">
        <v>177</v>
      </c>
      <c r="B82" s="22">
        <v>45465</v>
      </c>
      <c r="C82" s="9" t="s">
        <v>105</v>
      </c>
      <c r="D82" s="9" t="s">
        <v>36</v>
      </c>
      <c r="E82" s="9" t="s">
        <v>47</v>
      </c>
      <c r="F82" s="9" t="s">
        <v>84</v>
      </c>
      <c r="G82" s="9" t="s">
        <v>57</v>
      </c>
      <c r="H82" s="9" t="s">
        <v>92</v>
      </c>
      <c r="I82" s="9" t="s">
        <v>51</v>
      </c>
      <c r="J82" s="9" t="s">
        <v>52</v>
      </c>
      <c r="K82" s="9" t="s">
        <v>43</v>
      </c>
      <c r="L82" s="10">
        <v>143002</v>
      </c>
      <c r="M82" s="24">
        <v>2.5</v>
      </c>
      <c r="N82" s="12">
        <v>63820</v>
      </c>
      <c r="O82" s="12">
        <v>83122</v>
      </c>
      <c r="P82" s="12">
        <v>48650</v>
      </c>
      <c r="Q82" s="12">
        <v>71091</v>
      </c>
      <c r="R82" s="12">
        <v>266683</v>
      </c>
      <c r="S82" s="12">
        <v>157677</v>
      </c>
      <c r="T82" s="12">
        <v>243554</v>
      </c>
      <c r="U82" s="12">
        <v>458105</v>
      </c>
      <c r="V82" s="13">
        <v>4.5</v>
      </c>
      <c r="W82" s="10">
        <v>19751</v>
      </c>
      <c r="X82" s="9" t="str">
        <f t="shared" si="9"/>
        <v>Jun</v>
      </c>
      <c r="Y82" s="9" t="str">
        <f t="shared" si="10"/>
        <v>2024</v>
      </c>
      <c r="Z82" s="10">
        <v>1</v>
      </c>
      <c r="AA82" s="10">
        <f t="shared" si="11"/>
        <v>1</v>
      </c>
      <c r="AB82" s="10">
        <f t="shared" si="12"/>
        <v>0</v>
      </c>
      <c r="AC82" s="10">
        <f t="shared" si="13"/>
        <v>0</v>
      </c>
      <c r="AD82" s="10">
        <f t="shared" si="14"/>
        <v>0</v>
      </c>
      <c r="AE82" s="10">
        <f t="shared" si="15"/>
        <v>0</v>
      </c>
      <c r="AF82" s="10">
        <f t="shared" si="16"/>
        <v>1</v>
      </c>
      <c r="AG82" s="14">
        <f t="shared" si="17"/>
        <v>0</v>
      </c>
    </row>
    <row r="83" spans="1:33" x14ac:dyDescent="0.3">
      <c r="A83" s="8" t="s">
        <v>178</v>
      </c>
      <c r="B83" s="22">
        <v>46004</v>
      </c>
      <c r="C83" s="9" t="s">
        <v>63</v>
      </c>
      <c r="D83" s="9" t="s">
        <v>76</v>
      </c>
      <c r="E83" s="9" t="s">
        <v>65</v>
      </c>
      <c r="F83" s="9" t="s">
        <v>48</v>
      </c>
      <c r="G83" s="9" t="s">
        <v>81</v>
      </c>
      <c r="H83" s="9" t="s">
        <v>58</v>
      </c>
      <c r="I83" s="9" t="s">
        <v>73</v>
      </c>
      <c r="J83" s="9" t="s">
        <v>88</v>
      </c>
      <c r="K83" s="9" t="s">
        <v>43</v>
      </c>
      <c r="L83" s="10">
        <v>118328</v>
      </c>
      <c r="M83" s="24">
        <v>2.6</v>
      </c>
      <c r="N83" s="12">
        <v>62226</v>
      </c>
      <c r="O83" s="12">
        <v>14195</v>
      </c>
      <c r="P83" s="12">
        <v>70323</v>
      </c>
      <c r="Q83" s="12">
        <v>94165</v>
      </c>
      <c r="R83" s="12">
        <v>240909</v>
      </c>
      <c r="S83" s="12">
        <v>183172</v>
      </c>
      <c r="T83" s="12">
        <v>301144</v>
      </c>
      <c r="U83" s="12">
        <v>518571</v>
      </c>
      <c r="V83" s="13">
        <v>4.0999999999999996</v>
      </c>
      <c r="W83" s="10">
        <v>311532</v>
      </c>
      <c r="X83" s="9" t="str">
        <f t="shared" si="9"/>
        <v>Dec</v>
      </c>
      <c r="Y83" s="9" t="str">
        <f t="shared" si="10"/>
        <v>2025</v>
      </c>
      <c r="Z83" s="10">
        <v>1</v>
      </c>
      <c r="AA83" s="10">
        <f t="shared" si="11"/>
        <v>1</v>
      </c>
      <c r="AB83" s="10">
        <f t="shared" si="12"/>
        <v>0</v>
      </c>
      <c r="AC83" s="10">
        <f t="shared" si="13"/>
        <v>0</v>
      </c>
      <c r="AD83" s="10">
        <f t="shared" si="14"/>
        <v>0</v>
      </c>
      <c r="AE83" s="10">
        <f t="shared" si="15"/>
        <v>0</v>
      </c>
      <c r="AF83" s="10">
        <f t="shared" si="16"/>
        <v>1</v>
      </c>
      <c r="AG83" s="14">
        <f t="shared" si="17"/>
        <v>0</v>
      </c>
    </row>
    <row r="84" spans="1:33" x14ac:dyDescent="0.3">
      <c r="A84" s="8" t="s">
        <v>179</v>
      </c>
      <c r="B84" s="22">
        <v>45912</v>
      </c>
      <c r="C84" s="9" t="s">
        <v>79</v>
      </c>
      <c r="D84" s="9" t="s">
        <v>99</v>
      </c>
      <c r="E84" s="9" t="s">
        <v>47</v>
      </c>
      <c r="F84" s="9" t="s">
        <v>38</v>
      </c>
      <c r="G84" s="9" t="s">
        <v>81</v>
      </c>
      <c r="H84" s="9" t="s">
        <v>50</v>
      </c>
      <c r="I84" s="9" t="s">
        <v>73</v>
      </c>
      <c r="J84" s="9" t="s">
        <v>88</v>
      </c>
      <c r="K84" s="9" t="s">
        <v>129</v>
      </c>
      <c r="L84" s="10">
        <v>96314</v>
      </c>
      <c r="M84" s="24">
        <v>4.5999999999999996</v>
      </c>
      <c r="N84" s="12">
        <v>48552</v>
      </c>
      <c r="O84" s="12">
        <v>32116</v>
      </c>
      <c r="P84" s="12">
        <v>232167</v>
      </c>
      <c r="Q84" s="12">
        <v>21495</v>
      </c>
      <c r="R84" s="12">
        <v>334330</v>
      </c>
      <c r="S84" s="12">
        <v>69926</v>
      </c>
      <c r="T84" s="12">
        <v>61007</v>
      </c>
      <c r="U84" s="12">
        <v>152274</v>
      </c>
      <c r="V84" s="13">
        <v>4.0999999999999996</v>
      </c>
      <c r="W84" s="10">
        <v>257531</v>
      </c>
      <c r="X84" s="9" t="str">
        <f t="shared" si="9"/>
        <v>Sep</v>
      </c>
      <c r="Y84" s="9" t="str">
        <f t="shared" si="10"/>
        <v>2025</v>
      </c>
      <c r="Z84" s="10">
        <v>1</v>
      </c>
      <c r="AA84" s="10">
        <f t="shared" si="11"/>
        <v>0</v>
      </c>
      <c r="AB84" s="10">
        <f t="shared" si="12"/>
        <v>0</v>
      </c>
      <c r="AC84" s="10">
        <f t="shared" si="13"/>
        <v>0</v>
      </c>
      <c r="AD84" s="10">
        <f t="shared" si="14"/>
        <v>1</v>
      </c>
      <c r="AE84" s="10">
        <f t="shared" si="15"/>
        <v>0</v>
      </c>
      <c r="AF84" s="10">
        <f t="shared" si="16"/>
        <v>0</v>
      </c>
      <c r="AG84" s="14">
        <f t="shared" si="17"/>
        <v>1</v>
      </c>
    </row>
    <row r="85" spans="1:33" x14ac:dyDescent="0.3">
      <c r="A85" s="8" t="s">
        <v>180</v>
      </c>
      <c r="B85" s="22">
        <v>45544</v>
      </c>
      <c r="C85" s="9" t="s">
        <v>138</v>
      </c>
      <c r="D85" s="9" t="s">
        <v>87</v>
      </c>
      <c r="E85" s="9" t="s">
        <v>37</v>
      </c>
      <c r="F85" s="9" t="s">
        <v>56</v>
      </c>
      <c r="G85" s="9" t="s">
        <v>95</v>
      </c>
      <c r="H85" s="9" t="s">
        <v>72</v>
      </c>
      <c r="I85" s="9" t="s">
        <v>59</v>
      </c>
      <c r="J85" s="9" t="s">
        <v>60</v>
      </c>
      <c r="K85" s="9" t="s">
        <v>43</v>
      </c>
      <c r="L85" s="10">
        <v>72690</v>
      </c>
      <c r="M85" s="24">
        <v>6.6</v>
      </c>
      <c r="N85" s="12">
        <v>74711</v>
      </c>
      <c r="O85" s="12">
        <v>30112</v>
      </c>
      <c r="P85" s="12">
        <v>182059</v>
      </c>
      <c r="Q85" s="12">
        <v>20464</v>
      </c>
      <c r="R85" s="12">
        <v>307346</v>
      </c>
      <c r="S85" s="12">
        <v>80684</v>
      </c>
      <c r="T85" s="12">
        <v>119435</v>
      </c>
      <c r="U85" s="12">
        <v>248813</v>
      </c>
      <c r="V85" s="13">
        <v>3.9</v>
      </c>
      <c r="W85" s="10">
        <v>309727</v>
      </c>
      <c r="X85" s="9" t="str">
        <f t="shared" si="9"/>
        <v>Sep</v>
      </c>
      <c r="Y85" s="9" t="str">
        <f t="shared" si="10"/>
        <v>2024</v>
      </c>
      <c r="Z85" s="10">
        <v>1</v>
      </c>
      <c r="AA85" s="10">
        <f t="shared" si="11"/>
        <v>1</v>
      </c>
      <c r="AB85" s="10">
        <f t="shared" si="12"/>
        <v>0</v>
      </c>
      <c r="AC85" s="10">
        <f t="shared" si="13"/>
        <v>0</v>
      </c>
      <c r="AD85" s="10">
        <f t="shared" si="14"/>
        <v>0</v>
      </c>
      <c r="AE85" s="10">
        <f t="shared" si="15"/>
        <v>0</v>
      </c>
      <c r="AF85" s="10">
        <f t="shared" si="16"/>
        <v>0</v>
      </c>
      <c r="AG85" s="14">
        <f t="shared" si="17"/>
        <v>1</v>
      </c>
    </row>
    <row r="86" spans="1:33" x14ac:dyDescent="0.3">
      <c r="A86" s="8" t="s">
        <v>181</v>
      </c>
      <c r="B86" s="22">
        <v>45886</v>
      </c>
      <c r="C86" s="9" t="s">
        <v>117</v>
      </c>
      <c r="D86" s="9" t="s">
        <v>36</v>
      </c>
      <c r="E86" s="9" t="s">
        <v>37</v>
      </c>
      <c r="F86" s="9" t="s">
        <v>66</v>
      </c>
      <c r="G86" s="9" t="s">
        <v>39</v>
      </c>
      <c r="H86" s="9" t="s">
        <v>58</v>
      </c>
      <c r="I86" s="9" t="s">
        <v>51</v>
      </c>
      <c r="J86" s="9" t="s">
        <v>60</v>
      </c>
      <c r="K86" s="9" t="s">
        <v>43</v>
      </c>
      <c r="L86" s="10">
        <v>48624</v>
      </c>
      <c r="M86" s="24">
        <v>3.9</v>
      </c>
      <c r="N86" s="12">
        <v>11627</v>
      </c>
      <c r="O86" s="12">
        <v>6679</v>
      </c>
      <c r="P86" s="12">
        <v>91956</v>
      </c>
      <c r="Q86" s="12">
        <v>16275</v>
      </c>
      <c r="R86" s="12">
        <v>126537</v>
      </c>
      <c r="S86" s="12">
        <v>120098</v>
      </c>
      <c r="T86" s="12">
        <v>115441</v>
      </c>
      <c r="U86" s="12">
        <v>267609</v>
      </c>
      <c r="V86" s="13">
        <v>3.9</v>
      </c>
      <c r="W86" s="10">
        <v>270719</v>
      </c>
      <c r="X86" s="9" t="str">
        <f t="shared" si="9"/>
        <v>Aug</v>
      </c>
      <c r="Y86" s="9" t="str">
        <f t="shared" si="10"/>
        <v>2025</v>
      </c>
      <c r="Z86" s="10">
        <v>1</v>
      </c>
      <c r="AA86" s="10">
        <f t="shared" si="11"/>
        <v>1</v>
      </c>
      <c r="AB86" s="10">
        <f t="shared" si="12"/>
        <v>0</v>
      </c>
      <c r="AC86" s="10">
        <f t="shared" si="13"/>
        <v>0</v>
      </c>
      <c r="AD86" s="10">
        <f t="shared" si="14"/>
        <v>0</v>
      </c>
      <c r="AE86" s="10">
        <f t="shared" si="15"/>
        <v>0</v>
      </c>
      <c r="AF86" s="10">
        <f t="shared" si="16"/>
        <v>0</v>
      </c>
      <c r="AG86" s="14">
        <f t="shared" si="17"/>
        <v>0</v>
      </c>
    </row>
    <row r="87" spans="1:33" x14ac:dyDescent="0.3">
      <c r="A87" s="8" t="s">
        <v>182</v>
      </c>
      <c r="B87" s="22">
        <v>45973</v>
      </c>
      <c r="C87" s="9" t="s">
        <v>70</v>
      </c>
      <c r="D87" s="9" t="s">
        <v>76</v>
      </c>
      <c r="E87" s="9" t="s">
        <v>47</v>
      </c>
      <c r="F87" s="9" t="s">
        <v>48</v>
      </c>
      <c r="G87" s="9" t="s">
        <v>67</v>
      </c>
      <c r="H87" s="9" t="s">
        <v>50</v>
      </c>
      <c r="I87" s="9" t="s">
        <v>51</v>
      </c>
      <c r="J87" s="9" t="s">
        <v>111</v>
      </c>
      <c r="K87" s="9" t="s">
        <v>85</v>
      </c>
      <c r="L87" s="10">
        <v>107647</v>
      </c>
      <c r="M87" s="24">
        <v>8.1999999999999993</v>
      </c>
      <c r="N87" s="12">
        <v>114473</v>
      </c>
      <c r="O87" s="12">
        <v>9096</v>
      </c>
      <c r="P87" s="12">
        <v>170280</v>
      </c>
      <c r="Q87" s="12">
        <v>57336</v>
      </c>
      <c r="R87" s="12">
        <v>351185</v>
      </c>
      <c r="S87" s="12">
        <v>178244</v>
      </c>
      <c r="T87" s="12">
        <v>214231</v>
      </c>
      <c r="U87" s="12">
        <v>425887</v>
      </c>
      <c r="V87" s="13">
        <v>4</v>
      </c>
      <c r="W87" s="10">
        <v>31408</v>
      </c>
      <c r="X87" s="9" t="str">
        <f t="shared" si="9"/>
        <v>Nov</v>
      </c>
      <c r="Y87" s="9" t="str">
        <f t="shared" si="10"/>
        <v>2025</v>
      </c>
      <c r="Z87" s="10">
        <v>1</v>
      </c>
      <c r="AA87" s="10">
        <f t="shared" si="11"/>
        <v>0</v>
      </c>
      <c r="AB87" s="10">
        <f t="shared" si="12"/>
        <v>0</v>
      </c>
      <c r="AC87" s="10">
        <f t="shared" si="13"/>
        <v>1</v>
      </c>
      <c r="AD87" s="10">
        <f t="shared" si="14"/>
        <v>0</v>
      </c>
      <c r="AE87" s="10">
        <f t="shared" si="15"/>
        <v>0</v>
      </c>
      <c r="AF87" s="10">
        <f t="shared" si="16"/>
        <v>1</v>
      </c>
      <c r="AG87" s="14">
        <f t="shared" si="17"/>
        <v>0</v>
      </c>
    </row>
    <row r="88" spans="1:33" x14ac:dyDescent="0.3">
      <c r="A88" s="8" t="s">
        <v>183</v>
      </c>
      <c r="B88" s="22">
        <v>45774</v>
      </c>
      <c r="C88" s="9" t="s">
        <v>75</v>
      </c>
      <c r="D88" s="9" t="s">
        <v>87</v>
      </c>
      <c r="E88" s="9" t="s">
        <v>101</v>
      </c>
      <c r="F88" s="9" t="s">
        <v>84</v>
      </c>
      <c r="G88" s="9" t="s">
        <v>49</v>
      </c>
      <c r="H88" s="9" t="s">
        <v>72</v>
      </c>
      <c r="I88" s="9" t="s">
        <v>73</v>
      </c>
      <c r="J88" s="9" t="s">
        <v>68</v>
      </c>
      <c r="K88" s="9" t="s">
        <v>43</v>
      </c>
      <c r="L88" s="10">
        <v>103956</v>
      </c>
      <c r="M88" s="24">
        <v>9.1999999999999993</v>
      </c>
      <c r="N88" s="12">
        <v>65366</v>
      </c>
      <c r="O88" s="12">
        <v>79543</v>
      </c>
      <c r="P88" s="12">
        <v>255689</v>
      </c>
      <c r="Q88" s="12">
        <v>25443</v>
      </c>
      <c r="R88" s="12">
        <v>426041</v>
      </c>
      <c r="S88" s="12">
        <v>68048</v>
      </c>
      <c r="T88" s="12">
        <v>142670</v>
      </c>
      <c r="U88" s="12">
        <v>248201</v>
      </c>
      <c r="V88" s="13">
        <v>3.7</v>
      </c>
      <c r="W88" s="10">
        <v>273192</v>
      </c>
      <c r="X88" s="9" t="str">
        <f t="shared" si="9"/>
        <v>Apr</v>
      </c>
      <c r="Y88" s="9" t="str">
        <f t="shared" si="10"/>
        <v>2025</v>
      </c>
      <c r="Z88" s="10">
        <v>1</v>
      </c>
      <c r="AA88" s="10">
        <f t="shared" si="11"/>
        <v>1</v>
      </c>
      <c r="AB88" s="10">
        <f t="shared" si="12"/>
        <v>0</v>
      </c>
      <c r="AC88" s="10">
        <f t="shared" si="13"/>
        <v>0</v>
      </c>
      <c r="AD88" s="10">
        <f t="shared" si="14"/>
        <v>0</v>
      </c>
      <c r="AE88" s="10">
        <f t="shared" si="15"/>
        <v>0</v>
      </c>
      <c r="AF88" s="10">
        <f t="shared" si="16"/>
        <v>1</v>
      </c>
      <c r="AG88" s="14">
        <f t="shared" si="17"/>
        <v>1</v>
      </c>
    </row>
    <row r="89" spans="1:33" x14ac:dyDescent="0.3">
      <c r="A89" s="8" t="s">
        <v>184</v>
      </c>
      <c r="B89" s="22">
        <v>45643</v>
      </c>
      <c r="C89" s="9" t="s">
        <v>79</v>
      </c>
      <c r="D89" s="9" t="s">
        <v>36</v>
      </c>
      <c r="E89" s="9" t="s">
        <v>65</v>
      </c>
      <c r="F89" s="9" t="s">
        <v>84</v>
      </c>
      <c r="G89" s="9" t="s">
        <v>102</v>
      </c>
      <c r="H89" s="9" t="s">
        <v>58</v>
      </c>
      <c r="I89" s="9" t="s">
        <v>73</v>
      </c>
      <c r="J89" s="9" t="s">
        <v>60</v>
      </c>
      <c r="K89" s="9" t="s">
        <v>43</v>
      </c>
      <c r="L89" s="10">
        <v>9826</v>
      </c>
      <c r="M89" s="24">
        <v>2.2999999999999998</v>
      </c>
      <c r="N89" s="12">
        <v>166166</v>
      </c>
      <c r="O89" s="12">
        <v>49652</v>
      </c>
      <c r="P89" s="12">
        <v>302984</v>
      </c>
      <c r="Q89" s="12">
        <v>6454</v>
      </c>
      <c r="R89" s="12">
        <v>525256</v>
      </c>
      <c r="S89" s="12">
        <v>200748</v>
      </c>
      <c r="T89" s="12">
        <v>303363</v>
      </c>
      <c r="U89" s="12">
        <v>529100</v>
      </c>
      <c r="V89" s="13">
        <v>4.5999999999999996</v>
      </c>
      <c r="W89" s="10">
        <v>234034</v>
      </c>
      <c r="X89" s="9" t="str">
        <f t="shared" si="9"/>
        <v>Dec</v>
      </c>
      <c r="Y89" s="9" t="str">
        <f t="shared" si="10"/>
        <v>2024</v>
      </c>
      <c r="Z89" s="10">
        <v>1</v>
      </c>
      <c r="AA89" s="10">
        <f t="shared" si="11"/>
        <v>1</v>
      </c>
      <c r="AB89" s="10">
        <f t="shared" si="12"/>
        <v>0</v>
      </c>
      <c r="AC89" s="10">
        <f t="shared" si="13"/>
        <v>0</v>
      </c>
      <c r="AD89" s="10">
        <f t="shared" si="14"/>
        <v>0</v>
      </c>
      <c r="AE89" s="10">
        <f t="shared" si="15"/>
        <v>0</v>
      </c>
      <c r="AF89" s="10">
        <f t="shared" si="16"/>
        <v>0</v>
      </c>
      <c r="AG89" s="14">
        <f t="shared" si="17"/>
        <v>0</v>
      </c>
    </row>
    <row r="90" spans="1:33" x14ac:dyDescent="0.3">
      <c r="A90" s="8" t="s">
        <v>185</v>
      </c>
      <c r="B90" s="22">
        <v>45608</v>
      </c>
      <c r="C90" s="9" t="s">
        <v>90</v>
      </c>
      <c r="D90" s="9" t="s">
        <v>76</v>
      </c>
      <c r="E90" s="9" t="s">
        <v>101</v>
      </c>
      <c r="F90" s="9" t="s">
        <v>66</v>
      </c>
      <c r="G90" s="9" t="s">
        <v>39</v>
      </c>
      <c r="H90" s="9" t="s">
        <v>92</v>
      </c>
      <c r="I90" s="9" t="s">
        <v>41</v>
      </c>
      <c r="J90" s="9" t="s">
        <v>68</v>
      </c>
      <c r="K90" s="9" t="s">
        <v>43</v>
      </c>
      <c r="L90" s="10">
        <v>103935</v>
      </c>
      <c r="M90" s="24">
        <v>2.1</v>
      </c>
      <c r="N90" s="12">
        <v>16776</v>
      </c>
      <c r="O90" s="12">
        <v>35407</v>
      </c>
      <c r="P90" s="12">
        <v>101660</v>
      </c>
      <c r="Q90" s="12">
        <v>43002</v>
      </c>
      <c r="R90" s="12">
        <v>196845</v>
      </c>
      <c r="S90" s="12">
        <v>176497</v>
      </c>
      <c r="T90" s="12">
        <v>184764</v>
      </c>
      <c r="U90" s="12">
        <v>413893</v>
      </c>
      <c r="V90" s="13">
        <v>3.8</v>
      </c>
      <c r="W90" s="10">
        <v>187998</v>
      </c>
      <c r="X90" s="9" t="str">
        <f t="shared" si="9"/>
        <v>Nov</v>
      </c>
      <c r="Y90" s="9" t="str">
        <f t="shared" si="10"/>
        <v>2024</v>
      </c>
      <c r="Z90" s="10">
        <v>1</v>
      </c>
      <c r="AA90" s="10">
        <f t="shared" si="11"/>
        <v>1</v>
      </c>
      <c r="AB90" s="10">
        <f t="shared" si="12"/>
        <v>0</v>
      </c>
      <c r="AC90" s="10">
        <f t="shared" si="13"/>
        <v>0</v>
      </c>
      <c r="AD90" s="10">
        <f t="shared" si="14"/>
        <v>0</v>
      </c>
      <c r="AE90" s="10">
        <f t="shared" si="15"/>
        <v>0</v>
      </c>
      <c r="AF90" s="10">
        <f t="shared" si="16"/>
        <v>1</v>
      </c>
      <c r="AG90" s="14">
        <f t="shared" si="17"/>
        <v>0</v>
      </c>
    </row>
    <row r="91" spans="1:33" x14ac:dyDescent="0.3">
      <c r="A91" s="8" t="s">
        <v>186</v>
      </c>
      <c r="B91" s="22">
        <v>45763</v>
      </c>
      <c r="C91" s="9" t="s">
        <v>90</v>
      </c>
      <c r="D91" s="9" t="s">
        <v>36</v>
      </c>
      <c r="E91" s="9" t="s">
        <v>47</v>
      </c>
      <c r="F91" s="9" t="s">
        <v>77</v>
      </c>
      <c r="G91" s="9" t="s">
        <v>49</v>
      </c>
      <c r="H91" s="9" t="s">
        <v>40</v>
      </c>
      <c r="I91" s="9" t="s">
        <v>41</v>
      </c>
      <c r="J91" s="9" t="s">
        <v>52</v>
      </c>
      <c r="K91" s="9" t="s">
        <v>165</v>
      </c>
      <c r="L91" s="10">
        <v>100945</v>
      </c>
      <c r="M91" s="24">
        <v>9.8000000000000007</v>
      </c>
      <c r="N91" s="12">
        <v>101633</v>
      </c>
      <c r="O91" s="12">
        <v>51469</v>
      </c>
      <c r="P91" s="12">
        <v>271146</v>
      </c>
      <c r="Q91" s="12">
        <v>24410</v>
      </c>
      <c r="R91" s="12">
        <v>448658</v>
      </c>
      <c r="S91" s="12">
        <v>84853</v>
      </c>
      <c r="T91" s="12">
        <v>96093</v>
      </c>
      <c r="U91" s="12">
        <v>210471</v>
      </c>
      <c r="V91" s="13">
        <v>4</v>
      </c>
      <c r="W91" s="10">
        <v>311090</v>
      </c>
      <c r="X91" s="9" t="str">
        <f t="shared" si="9"/>
        <v>Apr</v>
      </c>
      <c r="Y91" s="9" t="str">
        <f t="shared" si="10"/>
        <v>2025</v>
      </c>
      <c r="Z91" s="10">
        <v>1</v>
      </c>
      <c r="AA91" s="10">
        <f t="shared" si="11"/>
        <v>0</v>
      </c>
      <c r="AB91" s="10">
        <f t="shared" si="12"/>
        <v>0</v>
      </c>
      <c r="AC91" s="10">
        <f t="shared" si="13"/>
        <v>0</v>
      </c>
      <c r="AD91" s="10">
        <f t="shared" si="14"/>
        <v>0</v>
      </c>
      <c r="AE91" s="10">
        <f t="shared" si="15"/>
        <v>1</v>
      </c>
      <c r="AF91" s="10">
        <f t="shared" si="16"/>
        <v>1</v>
      </c>
      <c r="AG91" s="14">
        <f t="shared" si="17"/>
        <v>1</v>
      </c>
    </row>
    <row r="92" spans="1:33" x14ac:dyDescent="0.3">
      <c r="A92" s="8" t="s">
        <v>187</v>
      </c>
      <c r="B92" s="22">
        <v>45477</v>
      </c>
      <c r="C92" s="9" t="s">
        <v>63</v>
      </c>
      <c r="D92" s="9" t="s">
        <v>99</v>
      </c>
      <c r="E92" s="9" t="s">
        <v>37</v>
      </c>
      <c r="F92" s="9" t="s">
        <v>56</v>
      </c>
      <c r="G92" s="9" t="s">
        <v>57</v>
      </c>
      <c r="H92" s="9" t="s">
        <v>40</v>
      </c>
      <c r="I92" s="9" t="s">
        <v>73</v>
      </c>
      <c r="J92" s="9" t="s">
        <v>60</v>
      </c>
      <c r="K92" s="9" t="s">
        <v>43</v>
      </c>
      <c r="L92" s="10">
        <v>59673</v>
      </c>
      <c r="M92" s="24">
        <v>9.4</v>
      </c>
      <c r="N92" s="12">
        <v>55582</v>
      </c>
      <c r="O92" s="12">
        <v>29861</v>
      </c>
      <c r="P92" s="12">
        <v>79526</v>
      </c>
      <c r="Q92" s="12">
        <v>49374</v>
      </c>
      <c r="R92" s="12">
        <v>214343</v>
      </c>
      <c r="S92" s="12">
        <v>104135</v>
      </c>
      <c r="T92" s="12">
        <v>181396</v>
      </c>
      <c r="U92" s="12">
        <v>341457</v>
      </c>
      <c r="V92" s="13">
        <v>4.0999999999999996</v>
      </c>
      <c r="W92" s="10">
        <v>388772</v>
      </c>
      <c r="X92" s="9" t="str">
        <f t="shared" si="9"/>
        <v>Jul</v>
      </c>
      <c r="Y92" s="9" t="str">
        <f t="shared" si="10"/>
        <v>2024</v>
      </c>
      <c r="Z92" s="10">
        <v>1</v>
      </c>
      <c r="AA92" s="10">
        <f t="shared" si="11"/>
        <v>1</v>
      </c>
      <c r="AB92" s="10">
        <f t="shared" si="12"/>
        <v>0</v>
      </c>
      <c r="AC92" s="10">
        <f t="shared" si="13"/>
        <v>0</v>
      </c>
      <c r="AD92" s="10">
        <f t="shared" si="14"/>
        <v>0</v>
      </c>
      <c r="AE92" s="10">
        <f t="shared" si="15"/>
        <v>0</v>
      </c>
      <c r="AF92" s="10">
        <f t="shared" si="16"/>
        <v>0</v>
      </c>
      <c r="AG92" s="14">
        <f t="shared" si="17"/>
        <v>0</v>
      </c>
    </row>
    <row r="93" spans="1:33" x14ac:dyDescent="0.3">
      <c r="A93" s="8" t="s">
        <v>188</v>
      </c>
      <c r="B93" s="22">
        <v>45303</v>
      </c>
      <c r="C93" s="9" t="s">
        <v>119</v>
      </c>
      <c r="D93" s="9" t="s">
        <v>46</v>
      </c>
      <c r="E93" s="9" t="s">
        <v>47</v>
      </c>
      <c r="F93" s="9" t="s">
        <v>66</v>
      </c>
      <c r="G93" s="9" t="s">
        <v>67</v>
      </c>
      <c r="H93" s="9" t="s">
        <v>72</v>
      </c>
      <c r="I93" s="9" t="s">
        <v>73</v>
      </c>
      <c r="J93" s="9" t="s">
        <v>68</v>
      </c>
      <c r="K93" s="9" t="s">
        <v>85</v>
      </c>
      <c r="L93" s="10">
        <v>118205</v>
      </c>
      <c r="M93" s="24">
        <v>2.4</v>
      </c>
      <c r="N93" s="12">
        <v>32631</v>
      </c>
      <c r="O93" s="12">
        <v>74785</v>
      </c>
      <c r="P93" s="12">
        <v>322227</v>
      </c>
      <c r="Q93" s="12">
        <v>78287</v>
      </c>
      <c r="R93" s="12">
        <v>507930</v>
      </c>
      <c r="S93" s="12">
        <v>224077</v>
      </c>
      <c r="T93" s="12">
        <v>133199</v>
      </c>
      <c r="U93" s="12">
        <v>388268</v>
      </c>
      <c r="V93" s="13">
        <v>4.5999999999999996</v>
      </c>
      <c r="W93" s="10">
        <v>106071</v>
      </c>
      <c r="X93" s="9" t="str">
        <f t="shared" si="9"/>
        <v>Jan</v>
      </c>
      <c r="Y93" s="9" t="str">
        <f t="shared" si="10"/>
        <v>2024</v>
      </c>
      <c r="Z93" s="10">
        <v>1</v>
      </c>
      <c r="AA93" s="10">
        <f t="shared" si="11"/>
        <v>0</v>
      </c>
      <c r="AB93" s="10">
        <f t="shared" si="12"/>
        <v>0</v>
      </c>
      <c r="AC93" s="10">
        <f t="shared" si="13"/>
        <v>1</v>
      </c>
      <c r="AD93" s="10">
        <f t="shared" si="14"/>
        <v>0</v>
      </c>
      <c r="AE93" s="10">
        <f t="shared" si="15"/>
        <v>0</v>
      </c>
      <c r="AF93" s="10">
        <f t="shared" si="16"/>
        <v>1</v>
      </c>
      <c r="AG93" s="14">
        <f t="shared" si="17"/>
        <v>1</v>
      </c>
    </row>
    <row r="94" spans="1:33" x14ac:dyDescent="0.3">
      <c r="A94" s="8" t="s">
        <v>189</v>
      </c>
      <c r="B94" s="22">
        <v>45764</v>
      </c>
      <c r="C94" s="9" t="s">
        <v>94</v>
      </c>
      <c r="D94" s="9" t="s">
        <v>55</v>
      </c>
      <c r="E94" s="9" t="s">
        <v>47</v>
      </c>
      <c r="F94" s="9" t="s">
        <v>48</v>
      </c>
      <c r="G94" s="9" t="s">
        <v>49</v>
      </c>
      <c r="H94" s="9" t="s">
        <v>40</v>
      </c>
      <c r="I94" s="9" t="s">
        <v>51</v>
      </c>
      <c r="J94" s="9" t="s">
        <v>60</v>
      </c>
      <c r="K94" s="9" t="s">
        <v>129</v>
      </c>
      <c r="L94" s="10">
        <v>80493</v>
      </c>
      <c r="M94" s="24">
        <v>5.6</v>
      </c>
      <c r="N94" s="12">
        <v>175217</v>
      </c>
      <c r="O94" s="12">
        <v>46635</v>
      </c>
      <c r="P94" s="12">
        <v>110630</v>
      </c>
      <c r="Q94" s="12">
        <v>48785</v>
      </c>
      <c r="R94" s="12">
        <v>381267</v>
      </c>
      <c r="S94" s="12">
        <v>196178</v>
      </c>
      <c r="T94" s="12">
        <v>145546</v>
      </c>
      <c r="U94" s="12">
        <v>401079</v>
      </c>
      <c r="V94" s="13">
        <v>4.2</v>
      </c>
      <c r="W94" s="10">
        <v>339517</v>
      </c>
      <c r="X94" s="9" t="str">
        <f t="shared" si="9"/>
        <v>Apr</v>
      </c>
      <c r="Y94" s="9" t="str">
        <f t="shared" si="10"/>
        <v>2025</v>
      </c>
      <c r="Z94" s="10">
        <v>1</v>
      </c>
      <c r="AA94" s="10">
        <f t="shared" si="11"/>
        <v>0</v>
      </c>
      <c r="AB94" s="10">
        <f t="shared" si="12"/>
        <v>0</v>
      </c>
      <c r="AC94" s="10">
        <f t="shared" si="13"/>
        <v>0</v>
      </c>
      <c r="AD94" s="10">
        <f t="shared" si="14"/>
        <v>1</v>
      </c>
      <c r="AE94" s="10">
        <f t="shared" si="15"/>
        <v>0</v>
      </c>
      <c r="AF94" s="10">
        <f t="shared" si="16"/>
        <v>0</v>
      </c>
      <c r="AG94" s="14">
        <f t="shared" si="17"/>
        <v>0</v>
      </c>
    </row>
    <row r="95" spans="1:33" x14ac:dyDescent="0.3">
      <c r="A95" s="8" t="s">
        <v>190</v>
      </c>
      <c r="B95" s="22">
        <v>45536</v>
      </c>
      <c r="C95" s="9" t="s">
        <v>119</v>
      </c>
      <c r="D95" s="9" t="s">
        <v>46</v>
      </c>
      <c r="E95" s="9" t="s">
        <v>65</v>
      </c>
      <c r="F95" s="9" t="s">
        <v>66</v>
      </c>
      <c r="G95" s="9" t="s">
        <v>95</v>
      </c>
      <c r="H95" s="9" t="s">
        <v>72</v>
      </c>
      <c r="I95" s="9" t="s">
        <v>41</v>
      </c>
      <c r="J95" s="9" t="s">
        <v>111</v>
      </c>
      <c r="K95" s="9" t="s">
        <v>129</v>
      </c>
      <c r="L95" s="10">
        <v>94588</v>
      </c>
      <c r="M95" s="24">
        <v>9.3000000000000007</v>
      </c>
      <c r="N95" s="12">
        <v>158096</v>
      </c>
      <c r="O95" s="12">
        <v>78408</v>
      </c>
      <c r="P95" s="12">
        <v>247903</v>
      </c>
      <c r="Q95" s="12">
        <v>42326</v>
      </c>
      <c r="R95" s="12">
        <v>526733</v>
      </c>
      <c r="S95" s="12">
        <v>171090</v>
      </c>
      <c r="T95" s="12">
        <v>76019</v>
      </c>
      <c r="U95" s="12">
        <v>266998</v>
      </c>
      <c r="V95" s="13">
        <v>3.8</v>
      </c>
      <c r="W95" s="10">
        <v>234798</v>
      </c>
      <c r="X95" s="9" t="str">
        <f t="shared" si="9"/>
        <v>Sep</v>
      </c>
      <c r="Y95" s="9" t="str">
        <f t="shared" si="10"/>
        <v>2024</v>
      </c>
      <c r="Z95" s="10">
        <v>1</v>
      </c>
      <c r="AA95" s="10">
        <f t="shared" si="11"/>
        <v>0</v>
      </c>
      <c r="AB95" s="10">
        <f t="shared" si="12"/>
        <v>0</v>
      </c>
      <c r="AC95" s="10">
        <f t="shared" si="13"/>
        <v>0</v>
      </c>
      <c r="AD95" s="10">
        <f t="shared" si="14"/>
        <v>1</v>
      </c>
      <c r="AE95" s="10">
        <f t="shared" si="15"/>
        <v>0</v>
      </c>
      <c r="AF95" s="10">
        <f t="shared" si="16"/>
        <v>0</v>
      </c>
      <c r="AG95" s="14">
        <f t="shared" si="17"/>
        <v>1</v>
      </c>
    </row>
    <row r="96" spans="1:33" x14ac:dyDescent="0.3">
      <c r="A96" s="8" t="s">
        <v>191</v>
      </c>
      <c r="B96" s="22">
        <v>45438</v>
      </c>
      <c r="C96" s="9" t="s">
        <v>119</v>
      </c>
      <c r="D96" s="9" t="s">
        <v>64</v>
      </c>
      <c r="E96" s="9" t="s">
        <v>65</v>
      </c>
      <c r="F96" s="9" t="s">
        <v>66</v>
      </c>
      <c r="G96" s="9" t="s">
        <v>102</v>
      </c>
      <c r="H96" s="9" t="s">
        <v>40</v>
      </c>
      <c r="I96" s="9" t="s">
        <v>41</v>
      </c>
      <c r="J96" s="9" t="s">
        <v>111</v>
      </c>
      <c r="K96" s="9" t="s">
        <v>85</v>
      </c>
      <c r="L96" s="10">
        <v>109187</v>
      </c>
      <c r="M96" s="24">
        <v>3.2</v>
      </c>
      <c r="N96" s="12">
        <v>132883</v>
      </c>
      <c r="O96" s="12">
        <v>84508</v>
      </c>
      <c r="P96" s="12">
        <v>184890</v>
      </c>
      <c r="Q96" s="12">
        <v>63136</v>
      </c>
      <c r="R96" s="12">
        <v>465417</v>
      </c>
      <c r="S96" s="12">
        <v>221186</v>
      </c>
      <c r="T96" s="12">
        <v>63937</v>
      </c>
      <c r="U96" s="12">
        <v>346301</v>
      </c>
      <c r="V96" s="13">
        <v>3.9</v>
      </c>
      <c r="W96" s="10">
        <v>138883</v>
      </c>
      <c r="X96" s="9" t="str">
        <f t="shared" si="9"/>
        <v>May</v>
      </c>
      <c r="Y96" s="9" t="str">
        <f t="shared" si="10"/>
        <v>2024</v>
      </c>
      <c r="Z96" s="10">
        <v>1</v>
      </c>
      <c r="AA96" s="10">
        <f t="shared" si="11"/>
        <v>0</v>
      </c>
      <c r="AB96" s="10">
        <f t="shared" si="12"/>
        <v>0</v>
      </c>
      <c r="AC96" s="10">
        <f t="shared" si="13"/>
        <v>1</v>
      </c>
      <c r="AD96" s="10">
        <f t="shared" si="14"/>
        <v>0</v>
      </c>
      <c r="AE96" s="10">
        <f t="shared" si="15"/>
        <v>0</v>
      </c>
      <c r="AF96" s="10">
        <f t="shared" si="16"/>
        <v>1</v>
      </c>
      <c r="AG96" s="14">
        <f t="shared" si="17"/>
        <v>1</v>
      </c>
    </row>
    <row r="97" spans="1:33" x14ac:dyDescent="0.3">
      <c r="A97" s="8" t="s">
        <v>192</v>
      </c>
      <c r="B97" s="22">
        <v>45590</v>
      </c>
      <c r="C97" s="9" t="s">
        <v>94</v>
      </c>
      <c r="D97" s="9" t="s">
        <v>99</v>
      </c>
      <c r="E97" s="9" t="s">
        <v>47</v>
      </c>
      <c r="F97" s="9" t="s">
        <v>38</v>
      </c>
      <c r="G97" s="9" t="s">
        <v>81</v>
      </c>
      <c r="H97" s="9" t="s">
        <v>50</v>
      </c>
      <c r="I97" s="9" t="s">
        <v>51</v>
      </c>
      <c r="J97" s="9" t="s">
        <v>52</v>
      </c>
      <c r="K97" s="9" t="s">
        <v>43</v>
      </c>
      <c r="L97" s="10">
        <v>127890</v>
      </c>
      <c r="M97" s="24">
        <v>2.7</v>
      </c>
      <c r="N97" s="12">
        <v>75919</v>
      </c>
      <c r="O97" s="12">
        <v>49734</v>
      </c>
      <c r="P97" s="12">
        <v>136139</v>
      </c>
      <c r="Q97" s="12">
        <v>84622</v>
      </c>
      <c r="R97" s="12">
        <v>346414</v>
      </c>
      <c r="S97" s="12">
        <v>121076</v>
      </c>
      <c r="T97" s="12">
        <v>97140</v>
      </c>
      <c r="U97" s="12">
        <v>246869</v>
      </c>
      <c r="V97" s="13">
        <v>4</v>
      </c>
      <c r="W97" s="10">
        <v>199823</v>
      </c>
      <c r="X97" s="9" t="str">
        <f t="shared" si="9"/>
        <v>Oct</v>
      </c>
      <c r="Y97" s="9" t="str">
        <f t="shared" si="10"/>
        <v>2024</v>
      </c>
      <c r="Z97" s="10">
        <v>1</v>
      </c>
      <c r="AA97" s="10">
        <f t="shared" si="11"/>
        <v>1</v>
      </c>
      <c r="AB97" s="10">
        <f t="shared" si="12"/>
        <v>0</v>
      </c>
      <c r="AC97" s="10">
        <f t="shared" si="13"/>
        <v>0</v>
      </c>
      <c r="AD97" s="10">
        <f t="shared" si="14"/>
        <v>0</v>
      </c>
      <c r="AE97" s="10">
        <f t="shared" si="15"/>
        <v>0</v>
      </c>
      <c r="AF97" s="10">
        <f t="shared" si="16"/>
        <v>1</v>
      </c>
      <c r="AG97" s="14">
        <f t="shared" si="17"/>
        <v>1</v>
      </c>
    </row>
    <row r="98" spans="1:33" x14ac:dyDescent="0.3">
      <c r="A98" s="8" t="s">
        <v>193</v>
      </c>
      <c r="B98" s="22">
        <v>45317</v>
      </c>
      <c r="C98" s="9" t="s">
        <v>119</v>
      </c>
      <c r="D98" s="9" t="s">
        <v>87</v>
      </c>
      <c r="E98" s="9" t="s">
        <v>65</v>
      </c>
      <c r="F98" s="9" t="s">
        <v>77</v>
      </c>
      <c r="G98" s="9" t="s">
        <v>49</v>
      </c>
      <c r="H98" s="9" t="s">
        <v>92</v>
      </c>
      <c r="I98" s="9" t="s">
        <v>59</v>
      </c>
      <c r="J98" s="9" t="s">
        <v>42</v>
      </c>
      <c r="K98" s="9" t="s">
        <v>43</v>
      </c>
      <c r="L98" s="10">
        <v>42456</v>
      </c>
      <c r="M98" s="24">
        <v>6.4</v>
      </c>
      <c r="N98" s="12">
        <v>85774</v>
      </c>
      <c r="O98" s="12">
        <v>79745</v>
      </c>
      <c r="P98" s="12">
        <v>185221</v>
      </c>
      <c r="Q98" s="12">
        <v>13776</v>
      </c>
      <c r="R98" s="12">
        <v>364516</v>
      </c>
      <c r="S98" s="12">
        <v>207189</v>
      </c>
      <c r="T98" s="12">
        <v>87641</v>
      </c>
      <c r="U98" s="12">
        <v>326565</v>
      </c>
      <c r="V98" s="13">
        <v>4</v>
      </c>
      <c r="W98" s="10">
        <v>32880</v>
      </c>
      <c r="X98" s="9" t="str">
        <f t="shared" si="9"/>
        <v>Jan</v>
      </c>
      <c r="Y98" s="9" t="str">
        <f t="shared" si="10"/>
        <v>2024</v>
      </c>
      <c r="Z98" s="10">
        <v>1</v>
      </c>
      <c r="AA98" s="10">
        <f t="shared" si="11"/>
        <v>1</v>
      </c>
      <c r="AB98" s="10">
        <f t="shared" si="12"/>
        <v>0</v>
      </c>
      <c r="AC98" s="10">
        <f t="shared" si="13"/>
        <v>0</v>
      </c>
      <c r="AD98" s="10">
        <f t="shared" si="14"/>
        <v>0</v>
      </c>
      <c r="AE98" s="10">
        <f t="shared" si="15"/>
        <v>0</v>
      </c>
      <c r="AF98" s="10">
        <f t="shared" si="16"/>
        <v>0</v>
      </c>
      <c r="AG98" s="14">
        <f t="shared" si="17"/>
        <v>1</v>
      </c>
    </row>
    <row r="99" spans="1:33" x14ac:dyDescent="0.3">
      <c r="A99" s="8" t="s">
        <v>194</v>
      </c>
      <c r="B99" s="22">
        <v>45778</v>
      </c>
      <c r="C99" s="9" t="s">
        <v>94</v>
      </c>
      <c r="D99" s="9" t="s">
        <v>76</v>
      </c>
      <c r="E99" s="9" t="s">
        <v>65</v>
      </c>
      <c r="F99" s="9" t="s">
        <v>84</v>
      </c>
      <c r="G99" s="9" t="s">
        <v>102</v>
      </c>
      <c r="H99" s="9" t="s">
        <v>50</v>
      </c>
      <c r="I99" s="9" t="s">
        <v>73</v>
      </c>
      <c r="J99" s="9" t="s">
        <v>52</v>
      </c>
      <c r="K99" s="9" t="s">
        <v>43</v>
      </c>
      <c r="L99" s="10">
        <v>91997</v>
      </c>
      <c r="M99" s="24">
        <v>4.3</v>
      </c>
      <c r="N99" s="12">
        <v>35962</v>
      </c>
      <c r="O99" s="12">
        <v>61396</v>
      </c>
      <c r="P99" s="12">
        <v>250413</v>
      </c>
      <c r="Q99" s="12">
        <v>33670</v>
      </c>
      <c r="R99" s="12">
        <v>381441</v>
      </c>
      <c r="S99" s="12">
        <v>221960</v>
      </c>
      <c r="T99" s="12">
        <v>288590</v>
      </c>
      <c r="U99" s="12">
        <v>519589</v>
      </c>
      <c r="V99" s="13">
        <v>3.6</v>
      </c>
      <c r="W99" s="10">
        <v>263580</v>
      </c>
      <c r="X99" s="9" t="str">
        <f t="shared" si="9"/>
        <v>May</v>
      </c>
      <c r="Y99" s="9" t="str">
        <f t="shared" si="10"/>
        <v>2025</v>
      </c>
      <c r="Z99" s="10">
        <v>1</v>
      </c>
      <c r="AA99" s="10">
        <f t="shared" si="11"/>
        <v>1</v>
      </c>
      <c r="AB99" s="10">
        <f t="shared" si="12"/>
        <v>0</v>
      </c>
      <c r="AC99" s="10">
        <f t="shared" si="13"/>
        <v>0</v>
      </c>
      <c r="AD99" s="10">
        <f t="shared" si="14"/>
        <v>0</v>
      </c>
      <c r="AE99" s="10">
        <f t="shared" si="15"/>
        <v>0</v>
      </c>
      <c r="AF99" s="10">
        <f t="shared" si="16"/>
        <v>0</v>
      </c>
      <c r="AG99" s="14">
        <f t="shared" si="17"/>
        <v>0</v>
      </c>
    </row>
    <row r="100" spans="1:33" x14ac:dyDescent="0.3">
      <c r="A100" s="8" t="s">
        <v>195</v>
      </c>
      <c r="B100" s="22">
        <v>45861</v>
      </c>
      <c r="C100" s="9" t="s">
        <v>83</v>
      </c>
      <c r="D100" s="9" t="s">
        <v>46</v>
      </c>
      <c r="E100" s="9" t="s">
        <v>65</v>
      </c>
      <c r="F100" s="9" t="s">
        <v>84</v>
      </c>
      <c r="G100" s="9" t="s">
        <v>39</v>
      </c>
      <c r="H100" s="9" t="s">
        <v>92</v>
      </c>
      <c r="I100" s="9" t="s">
        <v>96</v>
      </c>
      <c r="J100" s="9" t="s">
        <v>68</v>
      </c>
      <c r="K100" s="9" t="s">
        <v>165</v>
      </c>
      <c r="L100" s="10">
        <v>122585</v>
      </c>
      <c r="M100" s="24">
        <v>2</v>
      </c>
      <c r="N100" s="12">
        <v>12269</v>
      </c>
      <c r="O100" s="12">
        <v>62157</v>
      </c>
      <c r="P100" s="12">
        <v>141073</v>
      </c>
      <c r="Q100" s="12">
        <v>61624</v>
      </c>
      <c r="R100" s="12">
        <v>277123</v>
      </c>
      <c r="S100" s="12">
        <v>38753</v>
      </c>
      <c r="T100" s="12">
        <v>143008</v>
      </c>
      <c r="U100" s="12">
        <v>235367</v>
      </c>
      <c r="V100" s="13">
        <v>3.7</v>
      </c>
      <c r="W100" s="10">
        <v>122414</v>
      </c>
      <c r="X100" s="9" t="str">
        <f t="shared" si="9"/>
        <v>Jul</v>
      </c>
      <c r="Y100" s="9" t="str">
        <f t="shared" si="10"/>
        <v>2025</v>
      </c>
      <c r="Z100" s="10">
        <v>1</v>
      </c>
      <c r="AA100" s="10">
        <f t="shared" si="11"/>
        <v>0</v>
      </c>
      <c r="AB100" s="10">
        <f t="shared" si="12"/>
        <v>0</v>
      </c>
      <c r="AC100" s="10">
        <f t="shared" si="13"/>
        <v>0</v>
      </c>
      <c r="AD100" s="10">
        <f t="shared" si="14"/>
        <v>0</v>
      </c>
      <c r="AE100" s="10">
        <f t="shared" si="15"/>
        <v>1</v>
      </c>
      <c r="AF100" s="10">
        <f t="shared" si="16"/>
        <v>1</v>
      </c>
      <c r="AG100" s="14">
        <f t="shared" si="17"/>
        <v>1</v>
      </c>
    </row>
    <row r="101" spans="1:33" x14ac:dyDescent="0.3">
      <c r="A101" s="8" t="s">
        <v>196</v>
      </c>
      <c r="B101" s="22">
        <v>46000</v>
      </c>
      <c r="C101" s="9" t="s">
        <v>83</v>
      </c>
      <c r="D101" s="9" t="s">
        <v>64</v>
      </c>
      <c r="E101" s="9" t="s">
        <v>101</v>
      </c>
      <c r="F101" s="9" t="s">
        <v>38</v>
      </c>
      <c r="G101" s="9" t="s">
        <v>81</v>
      </c>
      <c r="H101" s="9" t="s">
        <v>92</v>
      </c>
      <c r="I101" s="9" t="s">
        <v>59</v>
      </c>
      <c r="J101" s="9" t="s">
        <v>88</v>
      </c>
      <c r="K101" s="9" t="s">
        <v>43</v>
      </c>
      <c r="L101" s="10">
        <v>16596</v>
      </c>
      <c r="M101" s="24">
        <v>6.1</v>
      </c>
      <c r="N101" s="12">
        <v>25854</v>
      </c>
      <c r="O101" s="12">
        <v>22041</v>
      </c>
      <c r="P101" s="12">
        <v>357743</v>
      </c>
      <c r="Q101" s="12">
        <v>6477</v>
      </c>
      <c r="R101" s="12">
        <v>412115</v>
      </c>
      <c r="S101" s="12">
        <v>194374</v>
      </c>
      <c r="T101" s="12">
        <v>275629</v>
      </c>
      <c r="U101" s="12">
        <v>479299</v>
      </c>
      <c r="V101" s="13">
        <v>4.5999999999999996</v>
      </c>
      <c r="W101" s="10">
        <v>215773</v>
      </c>
      <c r="X101" s="9" t="str">
        <f t="shared" si="9"/>
        <v>Dec</v>
      </c>
      <c r="Y101" s="9" t="str">
        <f t="shared" si="10"/>
        <v>2025</v>
      </c>
      <c r="Z101" s="10">
        <v>1</v>
      </c>
      <c r="AA101" s="10">
        <f t="shared" si="11"/>
        <v>1</v>
      </c>
      <c r="AB101" s="10">
        <f t="shared" si="12"/>
        <v>0</v>
      </c>
      <c r="AC101" s="10">
        <f t="shared" si="13"/>
        <v>0</v>
      </c>
      <c r="AD101" s="10">
        <f t="shared" si="14"/>
        <v>0</v>
      </c>
      <c r="AE101" s="10">
        <f t="shared" si="15"/>
        <v>0</v>
      </c>
      <c r="AF101" s="10">
        <f t="shared" si="16"/>
        <v>0</v>
      </c>
      <c r="AG101" s="14">
        <f t="shared" si="17"/>
        <v>0</v>
      </c>
    </row>
    <row r="102" spans="1:33" x14ac:dyDescent="0.3">
      <c r="A102" s="8" t="s">
        <v>197</v>
      </c>
      <c r="B102" s="22">
        <v>45410</v>
      </c>
      <c r="C102" s="9" t="s">
        <v>70</v>
      </c>
      <c r="D102" s="9" t="s">
        <v>36</v>
      </c>
      <c r="E102" s="9" t="s">
        <v>37</v>
      </c>
      <c r="F102" s="9" t="s">
        <v>48</v>
      </c>
      <c r="G102" s="9" t="s">
        <v>39</v>
      </c>
      <c r="H102" s="9" t="s">
        <v>92</v>
      </c>
      <c r="I102" s="9" t="s">
        <v>73</v>
      </c>
      <c r="J102" s="9" t="s">
        <v>52</v>
      </c>
      <c r="K102" s="9" t="s">
        <v>85</v>
      </c>
      <c r="L102" s="10">
        <v>45250</v>
      </c>
      <c r="M102" s="24">
        <v>2.6</v>
      </c>
      <c r="N102" s="12">
        <v>16190</v>
      </c>
      <c r="O102" s="12">
        <v>53669</v>
      </c>
      <c r="P102" s="12">
        <v>231910</v>
      </c>
      <c r="Q102" s="12">
        <v>15930</v>
      </c>
      <c r="R102" s="12">
        <v>317699</v>
      </c>
      <c r="S102" s="12">
        <v>186373</v>
      </c>
      <c r="T102" s="12">
        <v>97987</v>
      </c>
      <c r="U102" s="12">
        <v>309206</v>
      </c>
      <c r="V102" s="13">
        <v>4.3</v>
      </c>
      <c r="W102" s="10">
        <v>72759</v>
      </c>
      <c r="X102" s="9" t="str">
        <f t="shared" si="9"/>
        <v>Apr</v>
      </c>
      <c r="Y102" s="9" t="str">
        <f t="shared" si="10"/>
        <v>2024</v>
      </c>
      <c r="Z102" s="10">
        <v>1</v>
      </c>
      <c r="AA102" s="10">
        <f t="shared" si="11"/>
        <v>0</v>
      </c>
      <c r="AB102" s="10">
        <f t="shared" si="12"/>
        <v>0</v>
      </c>
      <c r="AC102" s="10">
        <f t="shared" si="13"/>
        <v>1</v>
      </c>
      <c r="AD102" s="10">
        <f t="shared" si="14"/>
        <v>0</v>
      </c>
      <c r="AE102" s="10">
        <f t="shared" si="15"/>
        <v>0</v>
      </c>
      <c r="AF102" s="10">
        <f t="shared" si="16"/>
        <v>0</v>
      </c>
      <c r="AG102" s="14">
        <f t="shared" si="17"/>
        <v>1</v>
      </c>
    </row>
    <row r="103" spans="1:33" x14ac:dyDescent="0.3">
      <c r="A103" s="8" t="s">
        <v>198</v>
      </c>
      <c r="B103" s="22">
        <v>45611</v>
      </c>
      <c r="C103" s="9" t="s">
        <v>63</v>
      </c>
      <c r="D103" s="9" t="s">
        <v>80</v>
      </c>
      <c r="E103" s="9" t="s">
        <v>37</v>
      </c>
      <c r="F103" s="9" t="s">
        <v>56</v>
      </c>
      <c r="G103" s="9" t="s">
        <v>102</v>
      </c>
      <c r="H103" s="9" t="s">
        <v>92</v>
      </c>
      <c r="I103" s="9" t="s">
        <v>41</v>
      </c>
      <c r="J103" s="9" t="s">
        <v>42</v>
      </c>
      <c r="K103" s="9" t="s">
        <v>85</v>
      </c>
      <c r="L103" s="10">
        <v>53116</v>
      </c>
      <c r="M103" s="24">
        <v>8.3000000000000007</v>
      </c>
      <c r="N103" s="12">
        <v>59378</v>
      </c>
      <c r="O103" s="12">
        <v>39583</v>
      </c>
      <c r="P103" s="12">
        <v>163085</v>
      </c>
      <c r="Q103" s="12">
        <v>10827</v>
      </c>
      <c r="R103" s="12">
        <v>272873</v>
      </c>
      <c r="S103" s="12">
        <v>88213</v>
      </c>
      <c r="T103" s="12">
        <v>183935</v>
      </c>
      <c r="U103" s="12">
        <v>299435</v>
      </c>
      <c r="V103" s="13">
        <v>3.1</v>
      </c>
      <c r="W103" s="10">
        <v>18169</v>
      </c>
      <c r="X103" s="9" t="str">
        <f t="shared" si="9"/>
        <v>Nov</v>
      </c>
      <c r="Y103" s="9" t="str">
        <f t="shared" si="10"/>
        <v>2024</v>
      </c>
      <c r="Z103" s="10">
        <v>1</v>
      </c>
      <c r="AA103" s="10">
        <f t="shared" si="11"/>
        <v>0</v>
      </c>
      <c r="AB103" s="10">
        <f t="shared" si="12"/>
        <v>0</v>
      </c>
      <c r="AC103" s="10">
        <f t="shared" si="13"/>
        <v>1</v>
      </c>
      <c r="AD103" s="10">
        <f t="shared" si="14"/>
        <v>0</v>
      </c>
      <c r="AE103" s="10">
        <f t="shared" si="15"/>
        <v>0</v>
      </c>
      <c r="AF103" s="10">
        <f t="shared" si="16"/>
        <v>0</v>
      </c>
      <c r="AG103" s="14">
        <f t="shared" si="17"/>
        <v>0</v>
      </c>
    </row>
    <row r="104" spans="1:33" x14ac:dyDescent="0.3">
      <c r="A104" s="8" t="s">
        <v>199</v>
      </c>
      <c r="B104" s="22">
        <v>45809</v>
      </c>
      <c r="C104" s="9" t="s">
        <v>105</v>
      </c>
      <c r="D104" s="9" t="s">
        <v>46</v>
      </c>
      <c r="E104" s="9" t="s">
        <v>47</v>
      </c>
      <c r="F104" s="9" t="s">
        <v>48</v>
      </c>
      <c r="G104" s="9" t="s">
        <v>81</v>
      </c>
      <c r="H104" s="9" t="s">
        <v>92</v>
      </c>
      <c r="I104" s="9" t="s">
        <v>73</v>
      </c>
      <c r="J104" s="9" t="s">
        <v>60</v>
      </c>
      <c r="K104" s="9" t="s">
        <v>43</v>
      </c>
      <c r="L104" s="10">
        <v>76710</v>
      </c>
      <c r="M104" s="24">
        <v>2.1</v>
      </c>
      <c r="N104" s="12">
        <v>32821</v>
      </c>
      <c r="O104" s="12">
        <v>60655</v>
      </c>
      <c r="P104" s="12">
        <v>72742</v>
      </c>
      <c r="Q104" s="12">
        <v>52430</v>
      </c>
      <c r="R104" s="12">
        <v>218648</v>
      </c>
      <c r="S104" s="12">
        <v>32517</v>
      </c>
      <c r="T104" s="12">
        <v>148121</v>
      </c>
      <c r="U104" s="12">
        <v>188735</v>
      </c>
      <c r="V104" s="13">
        <v>3.9</v>
      </c>
      <c r="W104" s="10">
        <v>134979</v>
      </c>
      <c r="X104" s="9" t="str">
        <f t="shared" si="9"/>
        <v>Jun</v>
      </c>
      <c r="Y104" s="9" t="str">
        <f t="shared" si="10"/>
        <v>2025</v>
      </c>
      <c r="Z104" s="10">
        <v>1</v>
      </c>
      <c r="AA104" s="10">
        <f t="shared" si="11"/>
        <v>1</v>
      </c>
      <c r="AB104" s="10">
        <f t="shared" si="12"/>
        <v>0</v>
      </c>
      <c r="AC104" s="10">
        <f t="shared" si="13"/>
        <v>0</v>
      </c>
      <c r="AD104" s="10">
        <f t="shared" si="14"/>
        <v>0</v>
      </c>
      <c r="AE104" s="10">
        <f t="shared" si="15"/>
        <v>0</v>
      </c>
      <c r="AF104" s="10">
        <f t="shared" si="16"/>
        <v>0</v>
      </c>
      <c r="AG104" s="14">
        <f t="shared" si="17"/>
        <v>1</v>
      </c>
    </row>
    <row r="105" spans="1:33" x14ac:dyDescent="0.3">
      <c r="A105" s="8" t="s">
        <v>200</v>
      </c>
      <c r="B105" s="22">
        <v>45657</v>
      </c>
      <c r="C105" s="9" t="s">
        <v>75</v>
      </c>
      <c r="D105" s="9" t="s">
        <v>64</v>
      </c>
      <c r="E105" s="9" t="s">
        <v>47</v>
      </c>
      <c r="F105" s="9" t="s">
        <v>38</v>
      </c>
      <c r="G105" s="9" t="s">
        <v>95</v>
      </c>
      <c r="H105" s="9" t="s">
        <v>40</v>
      </c>
      <c r="I105" s="9" t="s">
        <v>96</v>
      </c>
      <c r="J105" s="9" t="s">
        <v>52</v>
      </c>
      <c r="K105" s="9" t="s">
        <v>43</v>
      </c>
      <c r="L105" s="10">
        <v>87685</v>
      </c>
      <c r="M105" s="24">
        <v>4.3</v>
      </c>
      <c r="N105" s="12">
        <v>5036</v>
      </c>
      <c r="O105" s="12">
        <v>3244</v>
      </c>
      <c r="P105" s="12">
        <v>257028</v>
      </c>
      <c r="Q105" s="12">
        <v>41971</v>
      </c>
      <c r="R105" s="12">
        <v>307279</v>
      </c>
      <c r="S105" s="12">
        <v>18307</v>
      </c>
      <c r="T105" s="12">
        <v>53019</v>
      </c>
      <c r="U105" s="12">
        <v>85152</v>
      </c>
      <c r="V105" s="13">
        <v>4.5</v>
      </c>
      <c r="W105" s="10">
        <v>38032</v>
      </c>
      <c r="X105" s="9" t="str">
        <f t="shared" si="9"/>
        <v>Dec</v>
      </c>
      <c r="Y105" s="9" t="str">
        <f t="shared" si="10"/>
        <v>2024</v>
      </c>
      <c r="Z105" s="10">
        <v>1</v>
      </c>
      <c r="AA105" s="10">
        <f t="shared" si="11"/>
        <v>1</v>
      </c>
      <c r="AB105" s="10">
        <f t="shared" si="12"/>
        <v>0</v>
      </c>
      <c r="AC105" s="10">
        <f t="shared" si="13"/>
        <v>0</v>
      </c>
      <c r="AD105" s="10">
        <f t="shared" si="14"/>
        <v>0</v>
      </c>
      <c r="AE105" s="10">
        <f t="shared" si="15"/>
        <v>0</v>
      </c>
      <c r="AF105" s="10">
        <f t="shared" si="16"/>
        <v>0</v>
      </c>
      <c r="AG105" s="14">
        <f t="shared" si="17"/>
        <v>1</v>
      </c>
    </row>
    <row r="106" spans="1:33" x14ac:dyDescent="0.3">
      <c r="A106" s="8" t="s">
        <v>201</v>
      </c>
      <c r="B106" s="22">
        <v>45644</v>
      </c>
      <c r="C106" s="9" t="s">
        <v>94</v>
      </c>
      <c r="D106" s="9" t="s">
        <v>76</v>
      </c>
      <c r="E106" s="9" t="s">
        <v>101</v>
      </c>
      <c r="F106" s="9" t="s">
        <v>48</v>
      </c>
      <c r="G106" s="9" t="s">
        <v>49</v>
      </c>
      <c r="H106" s="9" t="s">
        <v>92</v>
      </c>
      <c r="I106" s="9" t="s">
        <v>73</v>
      </c>
      <c r="J106" s="9" t="s">
        <v>42</v>
      </c>
      <c r="K106" s="9" t="s">
        <v>43</v>
      </c>
      <c r="L106" s="10">
        <v>87956</v>
      </c>
      <c r="M106" s="24">
        <v>5</v>
      </c>
      <c r="N106" s="12">
        <v>178140</v>
      </c>
      <c r="O106" s="12">
        <v>3182</v>
      </c>
      <c r="P106" s="12">
        <v>143942</v>
      </c>
      <c r="Q106" s="12">
        <v>40912</v>
      </c>
      <c r="R106" s="12">
        <v>366176</v>
      </c>
      <c r="S106" s="12">
        <v>148608</v>
      </c>
      <c r="T106" s="12">
        <v>169474</v>
      </c>
      <c r="U106" s="12">
        <v>333485</v>
      </c>
      <c r="V106" s="13">
        <v>4</v>
      </c>
      <c r="W106" s="10">
        <v>406064</v>
      </c>
      <c r="X106" s="9" t="str">
        <f t="shared" si="9"/>
        <v>Dec</v>
      </c>
      <c r="Y106" s="9" t="str">
        <f t="shared" si="10"/>
        <v>2024</v>
      </c>
      <c r="Z106" s="10">
        <v>1</v>
      </c>
      <c r="AA106" s="10">
        <f t="shared" si="11"/>
        <v>1</v>
      </c>
      <c r="AB106" s="10">
        <f t="shared" si="12"/>
        <v>0</v>
      </c>
      <c r="AC106" s="10">
        <f t="shared" si="13"/>
        <v>0</v>
      </c>
      <c r="AD106" s="10">
        <f t="shared" si="14"/>
        <v>0</v>
      </c>
      <c r="AE106" s="10">
        <f t="shared" si="15"/>
        <v>0</v>
      </c>
      <c r="AF106" s="10">
        <f t="shared" si="16"/>
        <v>0</v>
      </c>
      <c r="AG106" s="14">
        <f t="shared" si="17"/>
        <v>1</v>
      </c>
    </row>
    <row r="107" spans="1:33" x14ac:dyDescent="0.3">
      <c r="A107" s="8" t="s">
        <v>202</v>
      </c>
      <c r="B107" s="22">
        <v>45987</v>
      </c>
      <c r="C107" s="9" t="s">
        <v>107</v>
      </c>
      <c r="D107" s="9" t="s">
        <v>64</v>
      </c>
      <c r="E107" s="9" t="s">
        <v>65</v>
      </c>
      <c r="F107" s="9" t="s">
        <v>48</v>
      </c>
      <c r="G107" s="9" t="s">
        <v>81</v>
      </c>
      <c r="H107" s="9" t="s">
        <v>40</v>
      </c>
      <c r="I107" s="9" t="s">
        <v>73</v>
      </c>
      <c r="J107" s="9" t="s">
        <v>42</v>
      </c>
      <c r="K107" s="9" t="s">
        <v>43</v>
      </c>
      <c r="L107" s="10">
        <v>140790</v>
      </c>
      <c r="M107" s="24">
        <v>7.7</v>
      </c>
      <c r="N107" s="12">
        <v>83673</v>
      </c>
      <c r="O107" s="12">
        <v>26294</v>
      </c>
      <c r="P107" s="12">
        <v>113644</v>
      </c>
      <c r="Q107" s="12">
        <v>56425</v>
      </c>
      <c r="R107" s="12">
        <v>280036</v>
      </c>
      <c r="S107" s="12">
        <v>143896</v>
      </c>
      <c r="T107" s="12">
        <v>81164</v>
      </c>
      <c r="U107" s="12">
        <v>244690</v>
      </c>
      <c r="V107" s="13">
        <v>3.9</v>
      </c>
      <c r="W107" s="10">
        <v>170488</v>
      </c>
      <c r="X107" s="9" t="str">
        <f t="shared" si="9"/>
        <v>Nov</v>
      </c>
      <c r="Y107" s="9" t="str">
        <f t="shared" si="10"/>
        <v>2025</v>
      </c>
      <c r="Z107" s="10">
        <v>1</v>
      </c>
      <c r="AA107" s="10">
        <f t="shared" si="11"/>
        <v>1</v>
      </c>
      <c r="AB107" s="10">
        <f t="shared" si="12"/>
        <v>0</v>
      </c>
      <c r="AC107" s="10">
        <f t="shared" si="13"/>
        <v>0</v>
      </c>
      <c r="AD107" s="10">
        <f t="shared" si="14"/>
        <v>0</v>
      </c>
      <c r="AE107" s="10">
        <f t="shared" si="15"/>
        <v>0</v>
      </c>
      <c r="AF107" s="10">
        <f t="shared" si="16"/>
        <v>1</v>
      </c>
      <c r="AG107" s="14">
        <f t="shared" si="17"/>
        <v>1</v>
      </c>
    </row>
    <row r="108" spans="1:33" x14ac:dyDescent="0.3">
      <c r="A108" s="8" t="s">
        <v>203</v>
      </c>
      <c r="B108" s="22">
        <v>45397</v>
      </c>
      <c r="C108" s="9" t="s">
        <v>94</v>
      </c>
      <c r="D108" s="9" t="s">
        <v>46</v>
      </c>
      <c r="E108" s="9" t="s">
        <v>37</v>
      </c>
      <c r="F108" s="9" t="s">
        <v>38</v>
      </c>
      <c r="G108" s="9" t="s">
        <v>57</v>
      </c>
      <c r="H108" s="9" t="s">
        <v>92</v>
      </c>
      <c r="I108" s="9" t="s">
        <v>51</v>
      </c>
      <c r="J108" s="9" t="s">
        <v>68</v>
      </c>
      <c r="K108" s="9" t="s">
        <v>61</v>
      </c>
      <c r="L108" s="10">
        <v>92166</v>
      </c>
      <c r="M108" s="24">
        <v>5.6</v>
      </c>
      <c r="N108" s="12">
        <v>15907</v>
      </c>
      <c r="O108" s="12">
        <v>21878</v>
      </c>
      <c r="P108" s="12">
        <v>155372</v>
      </c>
      <c r="Q108" s="12">
        <v>64926</v>
      </c>
      <c r="R108" s="12">
        <v>258083</v>
      </c>
      <c r="S108" s="12">
        <v>71641</v>
      </c>
      <c r="T108" s="12">
        <v>80365</v>
      </c>
      <c r="U108" s="12">
        <v>178161</v>
      </c>
      <c r="V108" s="13">
        <v>3.2</v>
      </c>
      <c r="W108" s="10">
        <v>135017</v>
      </c>
      <c r="X108" s="9" t="str">
        <f t="shared" si="9"/>
        <v>Apr</v>
      </c>
      <c r="Y108" s="9" t="str">
        <f t="shared" si="10"/>
        <v>2024</v>
      </c>
      <c r="Z108" s="10">
        <v>1</v>
      </c>
      <c r="AA108" s="10">
        <f t="shared" si="11"/>
        <v>0</v>
      </c>
      <c r="AB108" s="10">
        <f t="shared" si="12"/>
        <v>1</v>
      </c>
      <c r="AC108" s="10">
        <f t="shared" si="13"/>
        <v>0</v>
      </c>
      <c r="AD108" s="10">
        <f t="shared" si="14"/>
        <v>0</v>
      </c>
      <c r="AE108" s="10">
        <f t="shared" si="15"/>
        <v>0</v>
      </c>
      <c r="AF108" s="10">
        <f t="shared" si="16"/>
        <v>0</v>
      </c>
      <c r="AG108" s="14">
        <f t="shared" si="17"/>
        <v>1</v>
      </c>
    </row>
    <row r="109" spans="1:33" x14ac:dyDescent="0.3">
      <c r="A109" s="8" t="s">
        <v>204</v>
      </c>
      <c r="B109" s="22">
        <v>45934</v>
      </c>
      <c r="C109" s="9" t="s">
        <v>70</v>
      </c>
      <c r="D109" s="9" t="s">
        <v>80</v>
      </c>
      <c r="E109" s="9" t="s">
        <v>101</v>
      </c>
      <c r="F109" s="9" t="s">
        <v>48</v>
      </c>
      <c r="G109" s="9" t="s">
        <v>67</v>
      </c>
      <c r="H109" s="9" t="s">
        <v>40</v>
      </c>
      <c r="I109" s="9" t="s">
        <v>41</v>
      </c>
      <c r="J109" s="9" t="s">
        <v>68</v>
      </c>
      <c r="K109" s="9" t="s">
        <v>43</v>
      </c>
      <c r="L109" s="10">
        <v>113270</v>
      </c>
      <c r="M109" s="24">
        <v>9.1999999999999993</v>
      </c>
      <c r="N109" s="12">
        <v>125211</v>
      </c>
      <c r="O109" s="12">
        <v>43426</v>
      </c>
      <c r="P109" s="12">
        <v>347352</v>
      </c>
      <c r="Q109" s="12">
        <v>65011</v>
      </c>
      <c r="R109" s="12">
        <v>581000</v>
      </c>
      <c r="S109" s="12">
        <v>149508</v>
      </c>
      <c r="T109" s="12">
        <v>297313</v>
      </c>
      <c r="U109" s="12">
        <v>456193</v>
      </c>
      <c r="V109" s="13">
        <v>2.8</v>
      </c>
      <c r="W109" s="10">
        <v>170628</v>
      </c>
      <c r="X109" s="9" t="str">
        <f t="shared" si="9"/>
        <v>Oct</v>
      </c>
      <c r="Y109" s="9" t="str">
        <f t="shared" si="10"/>
        <v>2025</v>
      </c>
      <c r="Z109" s="10">
        <v>1</v>
      </c>
      <c r="AA109" s="10">
        <f t="shared" si="11"/>
        <v>1</v>
      </c>
      <c r="AB109" s="10">
        <f t="shared" si="12"/>
        <v>0</v>
      </c>
      <c r="AC109" s="10">
        <f t="shared" si="13"/>
        <v>0</v>
      </c>
      <c r="AD109" s="10">
        <f t="shared" si="14"/>
        <v>0</v>
      </c>
      <c r="AE109" s="10">
        <f t="shared" si="15"/>
        <v>0</v>
      </c>
      <c r="AF109" s="10">
        <f t="shared" si="16"/>
        <v>1</v>
      </c>
      <c r="AG109" s="14">
        <f t="shared" si="17"/>
        <v>1</v>
      </c>
    </row>
    <row r="110" spans="1:33" x14ac:dyDescent="0.3">
      <c r="A110" s="8" t="s">
        <v>205</v>
      </c>
      <c r="B110" s="22">
        <v>45662</v>
      </c>
      <c r="C110" s="9" t="s">
        <v>75</v>
      </c>
      <c r="D110" s="9" t="s">
        <v>55</v>
      </c>
      <c r="E110" s="9" t="s">
        <v>37</v>
      </c>
      <c r="F110" s="9" t="s">
        <v>66</v>
      </c>
      <c r="G110" s="9" t="s">
        <v>57</v>
      </c>
      <c r="H110" s="9" t="s">
        <v>72</v>
      </c>
      <c r="I110" s="9" t="s">
        <v>59</v>
      </c>
      <c r="J110" s="9" t="s">
        <v>68</v>
      </c>
      <c r="K110" s="9" t="s">
        <v>43</v>
      </c>
      <c r="L110" s="10">
        <v>93809</v>
      </c>
      <c r="M110" s="24">
        <v>2.1</v>
      </c>
      <c r="N110" s="12">
        <v>150401</v>
      </c>
      <c r="O110" s="12">
        <v>52308</v>
      </c>
      <c r="P110" s="12">
        <v>190790</v>
      </c>
      <c r="Q110" s="12">
        <v>56131</v>
      </c>
      <c r="R110" s="12">
        <v>449630</v>
      </c>
      <c r="S110" s="12">
        <v>126326</v>
      </c>
      <c r="T110" s="12">
        <v>210537</v>
      </c>
      <c r="U110" s="12">
        <v>393482</v>
      </c>
      <c r="V110" s="13">
        <v>4.0999999999999996</v>
      </c>
      <c r="W110" s="10">
        <v>409514</v>
      </c>
      <c r="X110" s="9" t="str">
        <f t="shared" si="9"/>
        <v>Jan</v>
      </c>
      <c r="Y110" s="9" t="str">
        <f t="shared" si="10"/>
        <v>2025</v>
      </c>
      <c r="Z110" s="10">
        <v>1</v>
      </c>
      <c r="AA110" s="10">
        <f t="shared" si="11"/>
        <v>1</v>
      </c>
      <c r="AB110" s="10">
        <f t="shared" si="12"/>
        <v>0</v>
      </c>
      <c r="AC110" s="10">
        <f t="shared" si="13"/>
        <v>0</v>
      </c>
      <c r="AD110" s="10">
        <f t="shared" si="14"/>
        <v>0</v>
      </c>
      <c r="AE110" s="10">
        <f t="shared" si="15"/>
        <v>0</v>
      </c>
      <c r="AF110" s="10">
        <f t="shared" si="16"/>
        <v>0</v>
      </c>
      <c r="AG110" s="14">
        <f t="shared" si="17"/>
        <v>1</v>
      </c>
    </row>
    <row r="111" spans="1:33" x14ac:dyDescent="0.3">
      <c r="A111" s="8" t="s">
        <v>206</v>
      </c>
      <c r="B111" s="22">
        <v>45493</v>
      </c>
      <c r="C111" s="9" t="s">
        <v>138</v>
      </c>
      <c r="D111" s="9" t="s">
        <v>80</v>
      </c>
      <c r="E111" s="9" t="s">
        <v>37</v>
      </c>
      <c r="F111" s="9" t="s">
        <v>56</v>
      </c>
      <c r="G111" s="9" t="s">
        <v>102</v>
      </c>
      <c r="H111" s="9" t="s">
        <v>50</v>
      </c>
      <c r="I111" s="9" t="s">
        <v>96</v>
      </c>
      <c r="J111" s="9" t="s">
        <v>88</v>
      </c>
      <c r="K111" s="9" t="s">
        <v>43</v>
      </c>
      <c r="L111" s="10">
        <v>71245</v>
      </c>
      <c r="M111" s="24">
        <v>3.2</v>
      </c>
      <c r="N111" s="12">
        <v>8170</v>
      </c>
      <c r="O111" s="12">
        <v>26471</v>
      </c>
      <c r="P111" s="12">
        <v>221639</v>
      </c>
      <c r="Q111" s="12">
        <v>55881</v>
      </c>
      <c r="R111" s="12">
        <v>312161</v>
      </c>
      <c r="S111" s="12">
        <v>110450</v>
      </c>
      <c r="T111" s="12">
        <v>199955</v>
      </c>
      <c r="U111" s="12">
        <v>350653</v>
      </c>
      <c r="V111" s="13">
        <v>3.4</v>
      </c>
      <c r="W111" s="10">
        <v>95603</v>
      </c>
      <c r="X111" s="9" t="str">
        <f t="shared" si="9"/>
        <v>Jul</v>
      </c>
      <c r="Y111" s="9" t="str">
        <f t="shared" si="10"/>
        <v>2024</v>
      </c>
      <c r="Z111" s="10">
        <v>1</v>
      </c>
      <c r="AA111" s="10">
        <f t="shared" si="11"/>
        <v>1</v>
      </c>
      <c r="AB111" s="10">
        <f t="shared" si="12"/>
        <v>0</v>
      </c>
      <c r="AC111" s="10">
        <f t="shared" si="13"/>
        <v>0</v>
      </c>
      <c r="AD111" s="10">
        <f t="shared" si="14"/>
        <v>0</v>
      </c>
      <c r="AE111" s="10">
        <f t="shared" si="15"/>
        <v>0</v>
      </c>
      <c r="AF111" s="10">
        <f t="shared" si="16"/>
        <v>0</v>
      </c>
      <c r="AG111" s="14">
        <f t="shared" si="17"/>
        <v>0</v>
      </c>
    </row>
    <row r="112" spans="1:33" x14ac:dyDescent="0.3">
      <c r="A112" s="8" t="s">
        <v>207</v>
      </c>
      <c r="B112" s="22">
        <v>45397</v>
      </c>
      <c r="C112" s="9" t="s">
        <v>109</v>
      </c>
      <c r="D112" s="9" t="s">
        <v>64</v>
      </c>
      <c r="E112" s="9" t="s">
        <v>101</v>
      </c>
      <c r="F112" s="9" t="s">
        <v>66</v>
      </c>
      <c r="G112" s="9" t="s">
        <v>102</v>
      </c>
      <c r="H112" s="9" t="s">
        <v>40</v>
      </c>
      <c r="I112" s="9" t="s">
        <v>96</v>
      </c>
      <c r="J112" s="9" t="s">
        <v>52</v>
      </c>
      <c r="K112" s="9" t="s">
        <v>165</v>
      </c>
      <c r="L112" s="10">
        <v>76839</v>
      </c>
      <c r="M112" s="24">
        <v>4.5999999999999996</v>
      </c>
      <c r="N112" s="12">
        <v>111837</v>
      </c>
      <c r="O112" s="12">
        <v>35400</v>
      </c>
      <c r="P112" s="12">
        <v>343144</v>
      </c>
      <c r="Q112" s="12">
        <v>44009</v>
      </c>
      <c r="R112" s="12">
        <v>534390</v>
      </c>
      <c r="S112" s="12">
        <v>207909</v>
      </c>
      <c r="T112" s="12">
        <v>165554</v>
      </c>
      <c r="U112" s="12">
        <v>408811</v>
      </c>
      <c r="V112" s="13">
        <v>5</v>
      </c>
      <c r="W112" s="10">
        <v>322731</v>
      </c>
      <c r="X112" s="9" t="str">
        <f t="shared" si="9"/>
        <v>Apr</v>
      </c>
      <c r="Y112" s="9" t="str">
        <f t="shared" si="10"/>
        <v>2024</v>
      </c>
      <c r="Z112" s="10">
        <v>1</v>
      </c>
      <c r="AA112" s="10">
        <f t="shared" si="11"/>
        <v>0</v>
      </c>
      <c r="AB112" s="10">
        <f t="shared" si="12"/>
        <v>0</v>
      </c>
      <c r="AC112" s="10">
        <f t="shared" si="13"/>
        <v>0</v>
      </c>
      <c r="AD112" s="10">
        <f t="shared" si="14"/>
        <v>0</v>
      </c>
      <c r="AE112" s="10">
        <f t="shared" si="15"/>
        <v>1</v>
      </c>
      <c r="AF112" s="10">
        <f t="shared" si="16"/>
        <v>0</v>
      </c>
      <c r="AG112" s="14">
        <f t="shared" si="17"/>
        <v>1</v>
      </c>
    </row>
    <row r="113" spans="1:33" x14ac:dyDescent="0.3">
      <c r="A113" s="8" t="s">
        <v>208</v>
      </c>
      <c r="B113" s="22">
        <v>45852</v>
      </c>
      <c r="C113" s="9" t="s">
        <v>119</v>
      </c>
      <c r="D113" s="9" t="s">
        <v>64</v>
      </c>
      <c r="E113" s="9" t="s">
        <v>37</v>
      </c>
      <c r="F113" s="9" t="s">
        <v>66</v>
      </c>
      <c r="G113" s="9" t="s">
        <v>102</v>
      </c>
      <c r="H113" s="9" t="s">
        <v>72</v>
      </c>
      <c r="I113" s="9" t="s">
        <v>73</v>
      </c>
      <c r="J113" s="9" t="s">
        <v>68</v>
      </c>
      <c r="K113" s="9" t="s">
        <v>43</v>
      </c>
      <c r="L113" s="10">
        <v>25288</v>
      </c>
      <c r="M113" s="24">
        <v>8.5</v>
      </c>
      <c r="N113" s="12">
        <v>57923</v>
      </c>
      <c r="O113" s="12">
        <v>16703</v>
      </c>
      <c r="P113" s="12">
        <v>142257</v>
      </c>
      <c r="Q113" s="12">
        <v>17155</v>
      </c>
      <c r="R113" s="12">
        <v>234038</v>
      </c>
      <c r="S113" s="12">
        <v>100024</v>
      </c>
      <c r="T113" s="12">
        <v>206033</v>
      </c>
      <c r="U113" s="12">
        <v>318067</v>
      </c>
      <c r="V113" s="13">
        <v>3.9</v>
      </c>
      <c r="W113" s="10">
        <v>232020</v>
      </c>
      <c r="X113" s="9" t="str">
        <f t="shared" si="9"/>
        <v>Jul</v>
      </c>
      <c r="Y113" s="9" t="str">
        <f t="shared" si="10"/>
        <v>2025</v>
      </c>
      <c r="Z113" s="10">
        <v>1</v>
      </c>
      <c r="AA113" s="10">
        <f t="shared" si="11"/>
        <v>1</v>
      </c>
      <c r="AB113" s="10">
        <f t="shared" si="12"/>
        <v>0</v>
      </c>
      <c r="AC113" s="10">
        <f t="shared" si="13"/>
        <v>0</v>
      </c>
      <c r="AD113" s="10">
        <f t="shared" si="14"/>
        <v>0</v>
      </c>
      <c r="AE113" s="10">
        <f t="shared" si="15"/>
        <v>0</v>
      </c>
      <c r="AF113" s="10">
        <f t="shared" si="16"/>
        <v>0</v>
      </c>
      <c r="AG113" s="14">
        <f t="shared" si="17"/>
        <v>0</v>
      </c>
    </row>
    <row r="114" spans="1:33" x14ac:dyDescent="0.3">
      <c r="A114" s="8" t="s">
        <v>209</v>
      </c>
      <c r="B114" s="22">
        <v>45705</v>
      </c>
      <c r="C114" s="9" t="s">
        <v>98</v>
      </c>
      <c r="D114" s="9" t="s">
        <v>80</v>
      </c>
      <c r="E114" s="9" t="s">
        <v>47</v>
      </c>
      <c r="F114" s="9" t="s">
        <v>77</v>
      </c>
      <c r="G114" s="9" t="s">
        <v>102</v>
      </c>
      <c r="H114" s="9" t="s">
        <v>58</v>
      </c>
      <c r="I114" s="9" t="s">
        <v>59</v>
      </c>
      <c r="J114" s="9" t="s">
        <v>88</v>
      </c>
      <c r="K114" s="9" t="s">
        <v>85</v>
      </c>
      <c r="L114" s="10">
        <v>63042</v>
      </c>
      <c r="M114" s="24">
        <v>5.6</v>
      </c>
      <c r="N114" s="12">
        <v>150308</v>
      </c>
      <c r="O114" s="12">
        <v>71722</v>
      </c>
      <c r="P114" s="12">
        <v>317239</v>
      </c>
      <c r="Q114" s="12">
        <v>28803</v>
      </c>
      <c r="R114" s="12">
        <v>568072</v>
      </c>
      <c r="S114" s="12">
        <v>204258</v>
      </c>
      <c r="T114" s="12">
        <v>272654</v>
      </c>
      <c r="U114" s="12">
        <v>494515</v>
      </c>
      <c r="V114" s="13">
        <v>3.7</v>
      </c>
      <c r="W114" s="10">
        <v>382900</v>
      </c>
      <c r="X114" s="9" t="str">
        <f t="shared" si="9"/>
        <v>Feb</v>
      </c>
      <c r="Y114" s="9" t="str">
        <f t="shared" si="10"/>
        <v>2025</v>
      </c>
      <c r="Z114" s="10">
        <v>1</v>
      </c>
      <c r="AA114" s="10">
        <f t="shared" si="11"/>
        <v>0</v>
      </c>
      <c r="AB114" s="10">
        <f t="shared" si="12"/>
        <v>0</v>
      </c>
      <c r="AC114" s="10">
        <f t="shared" si="13"/>
        <v>1</v>
      </c>
      <c r="AD114" s="10">
        <f t="shared" si="14"/>
        <v>0</v>
      </c>
      <c r="AE114" s="10">
        <f t="shared" si="15"/>
        <v>0</v>
      </c>
      <c r="AF114" s="10">
        <f t="shared" si="16"/>
        <v>0</v>
      </c>
      <c r="AG114" s="14">
        <f t="shared" si="17"/>
        <v>1</v>
      </c>
    </row>
    <row r="115" spans="1:33" x14ac:dyDescent="0.3">
      <c r="A115" s="8" t="s">
        <v>210</v>
      </c>
      <c r="B115" s="22">
        <v>45439</v>
      </c>
      <c r="C115" s="9" t="s">
        <v>105</v>
      </c>
      <c r="D115" s="9" t="s">
        <v>55</v>
      </c>
      <c r="E115" s="9" t="s">
        <v>37</v>
      </c>
      <c r="F115" s="9" t="s">
        <v>77</v>
      </c>
      <c r="G115" s="9" t="s">
        <v>39</v>
      </c>
      <c r="H115" s="9" t="s">
        <v>92</v>
      </c>
      <c r="I115" s="9" t="s">
        <v>51</v>
      </c>
      <c r="J115" s="9" t="s">
        <v>111</v>
      </c>
      <c r="K115" s="9" t="s">
        <v>43</v>
      </c>
      <c r="L115" s="10">
        <v>38647</v>
      </c>
      <c r="M115" s="24">
        <v>5.9</v>
      </c>
      <c r="N115" s="12">
        <v>43814</v>
      </c>
      <c r="O115" s="12">
        <v>48123</v>
      </c>
      <c r="P115" s="12">
        <v>83679</v>
      </c>
      <c r="Q115" s="12">
        <v>7564</v>
      </c>
      <c r="R115" s="12">
        <v>183180</v>
      </c>
      <c r="S115" s="12">
        <v>223593</v>
      </c>
      <c r="T115" s="12">
        <v>172167</v>
      </c>
      <c r="U115" s="12">
        <v>423575</v>
      </c>
      <c r="V115" s="13">
        <v>3.6</v>
      </c>
      <c r="W115" s="10">
        <v>192645</v>
      </c>
      <c r="X115" s="9" t="str">
        <f t="shared" si="9"/>
        <v>May</v>
      </c>
      <c r="Y115" s="9" t="str">
        <f t="shared" si="10"/>
        <v>2024</v>
      </c>
      <c r="Z115" s="10">
        <v>1</v>
      </c>
      <c r="AA115" s="10">
        <f t="shared" si="11"/>
        <v>1</v>
      </c>
      <c r="AB115" s="10">
        <f t="shared" si="12"/>
        <v>0</v>
      </c>
      <c r="AC115" s="10">
        <f t="shared" si="13"/>
        <v>0</v>
      </c>
      <c r="AD115" s="10">
        <f t="shared" si="14"/>
        <v>0</v>
      </c>
      <c r="AE115" s="10">
        <f t="shared" si="15"/>
        <v>0</v>
      </c>
      <c r="AF115" s="10">
        <f t="shared" si="16"/>
        <v>0</v>
      </c>
      <c r="AG115" s="14">
        <f t="shared" si="17"/>
        <v>0</v>
      </c>
    </row>
    <row r="116" spans="1:33" x14ac:dyDescent="0.3">
      <c r="A116" s="8" t="s">
        <v>211</v>
      </c>
      <c r="B116" s="22">
        <v>45834</v>
      </c>
      <c r="C116" s="9" t="s">
        <v>79</v>
      </c>
      <c r="D116" s="9" t="s">
        <v>36</v>
      </c>
      <c r="E116" s="9" t="s">
        <v>47</v>
      </c>
      <c r="F116" s="9" t="s">
        <v>48</v>
      </c>
      <c r="G116" s="9" t="s">
        <v>95</v>
      </c>
      <c r="H116" s="9" t="s">
        <v>72</v>
      </c>
      <c r="I116" s="9" t="s">
        <v>96</v>
      </c>
      <c r="J116" s="9" t="s">
        <v>88</v>
      </c>
      <c r="K116" s="9" t="s">
        <v>43</v>
      </c>
      <c r="L116" s="10">
        <v>98912</v>
      </c>
      <c r="M116" s="24">
        <v>3.8</v>
      </c>
      <c r="N116" s="12">
        <v>13800</v>
      </c>
      <c r="O116" s="12">
        <v>66053</v>
      </c>
      <c r="P116" s="12">
        <v>232595</v>
      </c>
      <c r="Q116" s="12">
        <v>38292</v>
      </c>
      <c r="R116" s="12">
        <v>350740</v>
      </c>
      <c r="S116" s="12">
        <v>113641</v>
      </c>
      <c r="T116" s="12">
        <v>149532</v>
      </c>
      <c r="U116" s="12">
        <v>281532</v>
      </c>
      <c r="V116" s="13">
        <v>4.7</v>
      </c>
      <c r="W116" s="10">
        <v>252892</v>
      </c>
      <c r="X116" s="9" t="str">
        <f t="shared" si="9"/>
        <v>Jun</v>
      </c>
      <c r="Y116" s="9" t="str">
        <f t="shared" si="10"/>
        <v>2025</v>
      </c>
      <c r="Z116" s="10">
        <v>1</v>
      </c>
      <c r="AA116" s="10">
        <f t="shared" si="11"/>
        <v>1</v>
      </c>
      <c r="AB116" s="10">
        <f t="shared" si="12"/>
        <v>0</v>
      </c>
      <c r="AC116" s="10">
        <f t="shared" si="13"/>
        <v>0</v>
      </c>
      <c r="AD116" s="10">
        <f t="shared" si="14"/>
        <v>0</v>
      </c>
      <c r="AE116" s="10">
        <f t="shared" si="15"/>
        <v>0</v>
      </c>
      <c r="AF116" s="10">
        <f t="shared" si="16"/>
        <v>0</v>
      </c>
      <c r="AG116" s="14">
        <f t="shared" si="17"/>
        <v>1</v>
      </c>
    </row>
    <row r="117" spans="1:33" x14ac:dyDescent="0.3">
      <c r="A117" s="8" t="s">
        <v>212</v>
      </c>
      <c r="B117" s="22">
        <v>45990</v>
      </c>
      <c r="C117" s="9" t="s">
        <v>83</v>
      </c>
      <c r="D117" s="9" t="s">
        <v>99</v>
      </c>
      <c r="E117" s="9" t="s">
        <v>65</v>
      </c>
      <c r="F117" s="9" t="s">
        <v>66</v>
      </c>
      <c r="G117" s="9" t="s">
        <v>71</v>
      </c>
      <c r="H117" s="9" t="s">
        <v>50</v>
      </c>
      <c r="I117" s="9" t="s">
        <v>59</v>
      </c>
      <c r="J117" s="9" t="s">
        <v>60</v>
      </c>
      <c r="K117" s="9" t="s">
        <v>85</v>
      </c>
      <c r="L117" s="10">
        <v>59307</v>
      </c>
      <c r="M117" s="24">
        <v>9.4</v>
      </c>
      <c r="N117" s="12">
        <v>48516</v>
      </c>
      <c r="O117" s="12">
        <v>79329</v>
      </c>
      <c r="P117" s="12">
        <v>69656</v>
      </c>
      <c r="Q117" s="12">
        <v>14300</v>
      </c>
      <c r="R117" s="12">
        <v>211801</v>
      </c>
      <c r="S117" s="12">
        <v>59662</v>
      </c>
      <c r="T117" s="12">
        <v>156176</v>
      </c>
      <c r="U117" s="12">
        <v>243562</v>
      </c>
      <c r="V117" s="13">
        <v>3.7</v>
      </c>
      <c r="W117" s="10">
        <v>347505</v>
      </c>
      <c r="X117" s="9" t="str">
        <f t="shared" si="9"/>
        <v>Nov</v>
      </c>
      <c r="Y117" s="9" t="str">
        <f t="shared" si="10"/>
        <v>2025</v>
      </c>
      <c r="Z117" s="10">
        <v>1</v>
      </c>
      <c r="AA117" s="10">
        <f t="shared" si="11"/>
        <v>0</v>
      </c>
      <c r="AB117" s="10">
        <f t="shared" si="12"/>
        <v>0</v>
      </c>
      <c r="AC117" s="10">
        <f t="shared" si="13"/>
        <v>1</v>
      </c>
      <c r="AD117" s="10">
        <f t="shared" si="14"/>
        <v>0</v>
      </c>
      <c r="AE117" s="10">
        <f t="shared" si="15"/>
        <v>0</v>
      </c>
      <c r="AF117" s="10">
        <f t="shared" si="16"/>
        <v>0</v>
      </c>
      <c r="AG117" s="14">
        <f t="shared" si="17"/>
        <v>0</v>
      </c>
    </row>
    <row r="118" spans="1:33" x14ac:dyDescent="0.3">
      <c r="A118" s="8" t="s">
        <v>213</v>
      </c>
      <c r="B118" s="22">
        <v>45957</v>
      </c>
      <c r="C118" s="9" t="s">
        <v>138</v>
      </c>
      <c r="D118" s="9" t="s">
        <v>55</v>
      </c>
      <c r="E118" s="9" t="s">
        <v>101</v>
      </c>
      <c r="F118" s="9" t="s">
        <v>66</v>
      </c>
      <c r="G118" s="9" t="s">
        <v>81</v>
      </c>
      <c r="H118" s="9" t="s">
        <v>50</v>
      </c>
      <c r="I118" s="9" t="s">
        <v>51</v>
      </c>
      <c r="J118" s="9" t="s">
        <v>60</v>
      </c>
      <c r="K118" s="9" t="s">
        <v>43</v>
      </c>
      <c r="L118" s="10">
        <v>111474</v>
      </c>
      <c r="M118" s="24">
        <v>3.5</v>
      </c>
      <c r="N118" s="12">
        <v>39500</v>
      </c>
      <c r="O118" s="12">
        <v>61899</v>
      </c>
      <c r="P118" s="12">
        <v>249594</v>
      </c>
      <c r="Q118" s="12">
        <v>85482</v>
      </c>
      <c r="R118" s="12">
        <v>436475</v>
      </c>
      <c r="S118" s="12">
        <v>209681</v>
      </c>
      <c r="T118" s="12">
        <v>149510</v>
      </c>
      <c r="U118" s="12">
        <v>370105</v>
      </c>
      <c r="V118" s="13">
        <v>4.2</v>
      </c>
      <c r="W118" s="10">
        <v>211436</v>
      </c>
      <c r="X118" s="9" t="str">
        <f t="shared" si="9"/>
        <v>Oct</v>
      </c>
      <c r="Y118" s="9" t="str">
        <f t="shared" si="10"/>
        <v>2025</v>
      </c>
      <c r="Z118" s="10">
        <v>1</v>
      </c>
      <c r="AA118" s="10">
        <f t="shared" si="11"/>
        <v>1</v>
      </c>
      <c r="AB118" s="10">
        <f t="shared" si="12"/>
        <v>0</v>
      </c>
      <c r="AC118" s="10">
        <f t="shared" si="13"/>
        <v>0</v>
      </c>
      <c r="AD118" s="10">
        <f t="shared" si="14"/>
        <v>0</v>
      </c>
      <c r="AE118" s="10">
        <f t="shared" si="15"/>
        <v>0</v>
      </c>
      <c r="AF118" s="10">
        <f t="shared" si="16"/>
        <v>1</v>
      </c>
      <c r="AG118" s="14">
        <f t="shared" si="17"/>
        <v>1</v>
      </c>
    </row>
    <row r="119" spans="1:33" x14ac:dyDescent="0.3">
      <c r="A119" s="8" t="s">
        <v>214</v>
      </c>
      <c r="B119" s="22">
        <v>45755</v>
      </c>
      <c r="C119" s="9" t="s">
        <v>150</v>
      </c>
      <c r="D119" s="9" t="s">
        <v>55</v>
      </c>
      <c r="E119" s="9" t="s">
        <v>101</v>
      </c>
      <c r="F119" s="9" t="s">
        <v>84</v>
      </c>
      <c r="G119" s="9" t="s">
        <v>39</v>
      </c>
      <c r="H119" s="9" t="s">
        <v>40</v>
      </c>
      <c r="I119" s="9" t="s">
        <v>51</v>
      </c>
      <c r="J119" s="9" t="s">
        <v>88</v>
      </c>
      <c r="K119" s="9" t="s">
        <v>85</v>
      </c>
      <c r="L119" s="10">
        <v>97836</v>
      </c>
      <c r="M119" s="24">
        <v>9.9</v>
      </c>
      <c r="N119" s="12">
        <v>151044</v>
      </c>
      <c r="O119" s="12">
        <v>19469</v>
      </c>
      <c r="P119" s="12">
        <v>46953</v>
      </c>
      <c r="Q119" s="12">
        <v>70286</v>
      </c>
      <c r="R119" s="12">
        <v>287752</v>
      </c>
      <c r="S119" s="12">
        <v>41861</v>
      </c>
      <c r="T119" s="12">
        <v>205731</v>
      </c>
      <c r="U119" s="12">
        <v>287500</v>
      </c>
      <c r="V119" s="13">
        <v>3.9</v>
      </c>
      <c r="W119" s="10">
        <v>234008</v>
      </c>
      <c r="X119" s="9" t="str">
        <f t="shared" si="9"/>
        <v>Apr</v>
      </c>
      <c r="Y119" s="9" t="str">
        <f t="shared" si="10"/>
        <v>2025</v>
      </c>
      <c r="Z119" s="10">
        <v>1</v>
      </c>
      <c r="AA119" s="10">
        <f t="shared" si="11"/>
        <v>0</v>
      </c>
      <c r="AB119" s="10">
        <f t="shared" si="12"/>
        <v>0</v>
      </c>
      <c r="AC119" s="10">
        <f t="shared" si="13"/>
        <v>1</v>
      </c>
      <c r="AD119" s="10">
        <f t="shared" si="14"/>
        <v>0</v>
      </c>
      <c r="AE119" s="10">
        <f t="shared" si="15"/>
        <v>0</v>
      </c>
      <c r="AF119" s="10">
        <f t="shared" si="16"/>
        <v>0</v>
      </c>
      <c r="AG119" s="14">
        <f t="shared" si="17"/>
        <v>1</v>
      </c>
    </row>
    <row r="120" spans="1:33" x14ac:dyDescent="0.3">
      <c r="A120" s="8" t="s">
        <v>215</v>
      </c>
      <c r="B120" s="22">
        <v>45480</v>
      </c>
      <c r="C120" s="9" t="s">
        <v>98</v>
      </c>
      <c r="D120" s="9" t="s">
        <v>87</v>
      </c>
      <c r="E120" s="9" t="s">
        <v>47</v>
      </c>
      <c r="F120" s="9" t="s">
        <v>56</v>
      </c>
      <c r="G120" s="9" t="s">
        <v>67</v>
      </c>
      <c r="H120" s="9" t="s">
        <v>72</v>
      </c>
      <c r="I120" s="9" t="s">
        <v>59</v>
      </c>
      <c r="J120" s="9" t="s">
        <v>111</v>
      </c>
      <c r="K120" s="9" t="s">
        <v>165</v>
      </c>
      <c r="L120" s="10">
        <v>70592</v>
      </c>
      <c r="M120" s="24">
        <v>5</v>
      </c>
      <c r="N120" s="12">
        <v>34688</v>
      </c>
      <c r="O120" s="12">
        <v>5367</v>
      </c>
      <c r="P120" s="12">
        <v>114457</v>
      </c>
      <c r="Q120" s="12">
        <v>46133</v>
      </c>
      <c r="R120" s="12">
        <v>200645</v>
      </c>
      <c r="S120" s="12">
        <v>13973</v>
      </c>
      <c r="T120" s="12">
        <v>69128</v>
      </c>
      <c r="U120" s="12">
        <v>133039</v>
      </c>
      <c r="V120" s="13">
        <v>3.5</v>
      </c>
      <c r="W120" s="10">
        <v>365108</v>
      </c>
      <c r="X120" s="9" t="str">
        <f t="shared" si="9"/>
        <v>Jul</v>
      </c>
      <c r="Y120" s="9" t="str">
        <f t="shared" si="10"/>
        <v>2024</v>
      </c>
      <c r="Z120" s="10">
        <v>1</v>
      </c>
      <c r="AA120" s="10">
        <f t="shared" si="11"/>
        <v>0</v>
      </c>
      <c r="AB120" s="10">
        <f t="shared" si="12"/>
        <v>0</v>
      </c>
      <c r="AC120" s="10">
        <f t="shared" si="13"/>
        <v>0</v>
      </c>
      <c r="AD120" s="10">
        <f t="shared" si="14"/>
        <v>0</v>
      </c>
      <c r="AE120" s="10">
        <f t="shared" si="15"/>
        <v>1</v>
      </c>
      <c r="AF120" s="10">
        <f t="shared" si="16"/>
        <v>0</v>
      </c>
      <c r="AG120" s="14">
        <f t="shared" si="17"/>
        <v>1</v>
      </c>
    </row>
    <row r="121" spans="1:33" x14ac:dyDescent="0.3">
      <c r="A121" s="8" t="s">
        <v>216</v>
      </c>
      <c r="B121" s="22">
        <v>45782</v>
      </c>
      <c r="C121" s="9" t="s">
        <v>35</v>
      </c>
      <c r="D121" s="9" t="s">
        <v>46</v>
      </c>
      <c r="E121" s="9" t="s">
        <v>101</v>
      </c>
      <c r="F121" s="9" t="s">
        <v>56</v>
      </c>
      <c r="G121" s="9" t="s">
        <v>81</v>
      </c>
      <c r="H121" s="9" t="s">
        <v>50</v>
      </c>
      <c r="I121" s="9" t="s">
        <v>96</v>
      </c>
      <c r="J121" s="9" t="s">
        <v>42</v>
      </c>
      <c r="K121" s="9" t="s">
        <v>85</v>
      </c>
      <c r="L121" s="10">
        <v>115552</v>
      </c>
      <c r="M121" s="24">
        <v>5.3</v>
      </c>
      <c r="N121" s="12">
        <v>114472</v>
      </c>
      <c r="O121" s="12">
        <v>52297</v>
      </c>
      <c r="P121" s="12">
        <v>59933</v>
      </c>
      <c r="Q121" s="12">
        <v>33806</v>
      </c>
      <c r="R121" s="12">
        <v>260508</v>
      </c>
      <c r="S121" s="12">
        <v>106933</v>
      </c>
      <c r="T121" s="12">
        <v>309801</v>
      </c>
      <c r="U121" s="12">
        <v>439130</v>
      </c>
      <c r="V121" s="13">
        <v>3.7</v>
      </c>
      <c r="W121" s="10">
        <v>392880</v>
      </c>
      <c r="X121" s="9" t="str">
        <f t="shared" si="9"/>
        <v>May</v>
      </c>
      <c r="Y121" s="9" t="str">
        <f t="shared" si="10"/>
        <v>2025</v>
      </c>
      <c r="Z121" s="10">
        <v>1</v>
      </c>
      <c r="AA121" s="10">
        <f t="shared" si="11"/>
        <v>0</v>
      </c>
      <c r="AB121" s="10">
        <f t="shared" si="12"/>
        <v>0</v>
      </c>
      <c r="AC121" s="10">
        <f t="shared" si="13"/>
        <v>1</v>
      </c>
      <c r="AD121" s="10">
        <f t="shared" si="14"/>
        <v>0</v>
      </c>
      <c r="AE121" s="10">
        <f t="shared" si="15"/>
        <v>0</v>
      </c>
      <c r="AF121" s="10">
        <f t="shared" si="16"/>
        <v>1</v>
      </c>
      <c r="AG121" s="14">
        <f t="shared" si="17"/>
        <v>0</v>
      </c>
    </row>
    <row r="122" spans="1:33" x14ac:dyDescent="0.3">
      <c r="A122" s="8" t="s">
        <v>217</v>
      </c>
      <c r="B122" s="22">
        <v>45344</v>
      </c>
      <c r="C122" s="9" t="s">
        <v>105</v>
      </c>
      <c r="D122" s="9" t="s">
        <v>64</v>
      </c>
      <c r="E122" s="9" t="s">
        <v>37</v>
      </c>
      <c r="F122" s="9" t="s">
        <v>38</v>
      </c>
      <c r="G122" s="9" t="s">
        <v>39</v>
      </c>
      <c r="H122" s="9" t="s">
        <v>92</v>
      </c>
      <c r="I122" s="9" t="s">
        <v>41</v>
      </c>
      <c r="J122" s="9" t="s">
        <v>111</v>
      </c>
      <c r="K122" s="9" t="s">
        <v>43</v>
      </c>
      <c r="L122" s="10">
        <v>67359</v>
      </c>
      <c r="M122" s="24">
        <v>7.4</v>
      </c>
      <c r="N122" s="12">
        <v>143252</v>
      </c>
      <c r="O122" s="12">
        <v>3715</v>
      </c>
      <c r="P122" s="12">
        <v>263344</v>
      </c>
      <c r="Q122" s="12">
        <v>33903</v>
      </c>
      <c r="R122" s="12">
        <v>444214</v>
      </c>
      <c r="S122" s="12">
        <v>143707</v>
      </c>
      <c r="T122" s="12">
        <v>240007</v>
      </c>
      <c r="U122" s="12">
        <v>420582</v>
      </c>
      <c r="V122" s="13">
        <v>4</v>
      </c>
      <c r="W122" s="10">
        <v>38926</v>
      </c>
      <c r="X122" s="9" t="str">
        <f t="shared" si="9"/>
        <v>Feb</v>
      </c>
      <c r="Y122" s="9" t="str">
        <f t="shared" si="10"/>
        <v>2024</v>
      </c>
      <c r="Z122" s="10">
        <v>1</v>
      </c>
      <c r="AA122" s="10">
        <f t="shared" si="11"/>
        <v>1</v>
      </c>
      <c r="AB122" s="10">
        <f t="shared" si="12"/>
        <v>0</v>
      </c>
      <c r="AC122" s="10">
        <f t="shared" si="13"/>
        <v>0</v>
      </c>
      <c r="AD122" s="10">
        <f t="shared" si="14"/>
        <v>0</v>
      </c>
      <c r="AE122" s="10">
        <f t="shared" si="15"/>
        <v>0</v>
      </c>
      <c r="AF122" s="10">
        <f t="shared" si="16"/>
        <v>0</v>
      </c>
      <c r="AG122" s="14">
        <f t="shared" si="17"/>
        <v>1</v>
      </c>
    </row>
    <row r="123" spans="1:33" x14ac:dyDescent="0.3">
      <c r="A123" s="8" t="s">
        <v>218</v>
      </c>
      <c r="B123" s="22">
        <v>45397</v>
      </c>
      <c r="C123" s="9" t="s">
        <v>107</v>
      </c>
      <c r="D123" s="9" t="s">
        <v>36</v>
      </c>
      <c r="E123" s="9" t="s">
        <v>47</v>
      </c>
      <c r="F123" s="9" t="s">
        <v>77</v>
      </c>
      <c r="G123" s="9" t="s">
        <v>102</v>
      </c>
      <c r="H123" s="9" t="s">
        <v>92</v>
      </c>
      <c r="I123" s="9" t="s">
        <v>59</v>
      </c>
      <c r="J123" s="9" t="s">
        <v>42</v>
      </c>
      <c r="K123" s="9" t="s">
        <v>129</v>
      </c>
      <c r="L123" s="10">
        <v>103695</v>
      </c>
      <c r="M123" s="24">
        <v>5.2</v>
      </c>
      <c r="N123" s="12">
        <v>83638</v>
      </c>
      <c r="O123" s="12">
        <v>60725</v>
      </c>
      <c r="P123" s="12">
        <v>314385</v>
      </c>
      <c r="Q123" s="12">
        <v>32887</v>
      </c>
      <c r="R123" s="12">
        <v>491635</v>
      </c>
      <c r="S123" s="12">
        <v>176873</v>
      </c>
      <c r="T123" s="12">
        <v>242172</v>
      </c>
      <c r="U123" s="12">
        <v>472382</v>
      </c>
      <c r="V123" s="13">
        <v>3.9</v>
      </c>
      <c r="W123" s="10">
        <v>229528</v>
      </c>
      <c r="X123" s="9" t="str">
        <f t="shared" si="9"/>
        <v>Apr</v>
      </c>
      <c r="Y123" s="9" t="str">
        <f t="shared" si="10"/>
        <v>2024</v>
      </c>
      <c r="Z123" s="10">
        <v>1</v>
      </c>
      <c r="AA123" s="10">
        <f t="shared" si="11"/>
        <v>0</v>
      </c>
      <c r="AB123" s="10">
        <f t="shared" si="12"/>
        <v>0</v>
      </c>
      <c r="AC123" s="10">
        <f t="shared" si="13"/>
        <v>0</v>
      </c>
      <c r="AD123" s="10">
        <f t="shared" si="14"/>
        <v>1</v>
      </c>
      <c r="AE123" s="10">
        <f t="shared" si="15"/>
        <v>0</v>
      </c>
      <c r="AF123" s="10">
        <f t="shared" si="16"/>
        <v>1</v>
      </c>
      <c r="AG123" s="14">
        <f t="shared" si="17"/>
        <v>1</v>
      </c>
    </row>
    <row r="124" spans="1:33" x14ac:dyDescent="0.3">
      <c r="A124" s="8" t="s">
        <v>219</v>
      </c>
      <c r="B124" s="22">
        <v>45698</v>
      </c>
      <c r="C124" s="9" t="s">
        <v>138</v>
      </c>
      <c r="D124" s="9" t="s">
        <v>76</v>
      </c>
      <c r="E124" s="9" t="s">
        <v>47</v>
      </c>
      <c r="F124" s="9" t="s">
        <v>77</v>
      </c>
      <c r="G124" s="9" t="s">
        <v>102</v>
      </c>
      <c r="H124" s="9" t="s">
        <v>92</v>
      </c>
      <c r="I124" s="9" t="s">
        <v>59</v>
      </c>
      <c r="J124" s="9" t="s">
        <v>52</v>
      </c>
      <c r="K124" s="9" t="s">
        <v>43</v>
      </c>
      <c r="L124" s="10">
        <v>5585</v>
      </c>
      <c r="M124" s="24">
        <v>5</v>
      </c>
      <c r="N124" s="12">
        <v>175275</v>
      </c>
      <c r="O124" s="12">
        <v>62762</v>
      </c>
      <c r="P124" s="12">
        <v>124026</v>
      </c>
      <c r="Q124" s="12">
        <v>1304</v>
      </c>
      <c r="R124" s="12">
        <v>363367</v>
      </c>
      <c r="S124" s="12">
        <v>126255</v>
      </c>
      <c r="T124" s="12">
        <v>89644</v>
      </c>
      <c r="U124" s="12">
        <v>231699</v>
      </c>
      <c r="V124" s="13">
        <v>4.2</v>
      </c>
      <c r="W124" s="10">
        <v>383909</v>
      </c>
      <c r="X124" s="9" t="str">
        <f t="shared" si="9"/>
        <v>Feb</v>
      </c>
      <c r="Y124" s="9" t="str">
        <f t="shared" si="10"/>
        <v>2025</v>
      </c>
      <c r="Z124" s="10">
        <v>1</v>
      </c>
      <c r="AA124" s="10">
        <f t="shared" si="11"/>
        <v>1</v>
      </c>
      <c r="AB124" s="10">
        <f t="shared" si="12"/>
        <v>0</v>
      </c>
      <c r="AC124" s="10">
        <f t="shared" si="13"/>
        <v>0</v>
      </c>
      <c r="AD124" s="10">
        <f t="shared" si="14"/>
        <v>0</v>
      </c>
      <c r="AE124" s="10">
        <f t="shared" si="15"/>
        <v>0</v>
      </c>
      <c r="AF124" s="10">
        <f t="shared" si="16"/>
        <v>0</v>
      </c>
      <c r="AG124" s="14">
        <f t="shared" si="17"/>
        <v>1</v>
      </c>
    </row>
    <row r="125" spans="1:33" x14ac:dyDescent="0.3">
      <c r="A125" s="8" t="s">
        <v>220</v>
      </c>
      <c r="B125" s="22">
        <v>45714</v>
      </c>
      <c r="C125" s="9" t="s">
        <v>70</v>
      </c>
      <c r="D125" s="9" t="s">
        <v>64</v>
      </c>
      <c r="E125" s="9" t="s">
        <v>101</v>
      </c>
      <c r="F125" s="9" t="s">
        <v>77</v>
      </c>
      <c r="G125" s="9" t="s">
        <v>67</v>
      </c>
      <c r="H125" s="9" t="s">
        <v>40</v>
      </c>
      <c r="I125" s="9" t="s">
        <v>51</v>
      </c>
      <c r="J125" s="9" t="s">
        <v>60</v>
      </c>
      <c r="K125" s="9" t="s">
        <v>61</v>
      </c>
      <c r="L125" s="10">
        <v>54878</v>
      </c>
      <c r="M125" s="24">
        <v>8.9</v>
      </c>
      <c r="N125" s="12">
        <v>170242</v>
      </c>
      <c r="O125" s="12">
        <v>53825</v>
      </c>
      <c r="P125" s="12">
        <v>137387</v>
      </c>
      <c r="Q125" s="12">
        <v>21573</v>
      </c>
      <c r="R125" s="12">
        <v>383027</v>
      </c>
      <c r="S125" s="12">
        <v>125509</v>
      </c>
      <c r="T125" s="12">
        <v>83667</v>
      </c>
      <c r="U125" s="12">
        <v>231123</v>
      </c>
      <c r="V125" s="13">
        <v>4.4000000000000004</v>
      </c>
      <c r="W125" s="10">
        <v>182214</v>
      </c>
      <c r="X125" s="9" t="str">
        <f t="shared" si="9"/>
        <v>Feb</v>
      </c>
      <c r="Y125" s="9" t="str">
        <f t="shared" si="10"/>
        <v>2025</v>
      </c>
      <c r="Z125" s="10">
        <v>1</v>
      </c>
      <c r="AA125" s="10">
        <f t="shared" si="11"/>
        <v>0</v>
      </c>
      <c r="AB125" s="10">
        <f t="shared" si="12"/>
        <v>1</v>
      </c>
      <c r="AC125" s="10">
        <f t="shared" si="13"/>
        <v>0</v>
      </c>
      <c r="AD125" s="10">
        <f t="shared" si="14"/>
        <v>0</v>
      </c>
      <c r="AE125" s="10">
        <f t="shared" si="15"/>
        <v>0</v>
      </c>
      <c r="AF125" s="10">
        <f t="shared" si="16"/>
        <v>0</v>
      </c>
      <c r="AG125" s="14">
        <f t="shared" si="17"/>
        <v>1</v>
      </c>
    </row>
    <row r="126" spans="1:33" x14ac:dyDescent="0.3">
      <c r="A126" s="8" t="s">
        <v>221</v>
      </c>
      <c r="B126" s="22">
        <v>45685</v>
      </c>
      <c r="C126" s="9" t="s">
        <v>35</v>
      </c>
      <c r="D126" s="9" t="s">
        <v>87</v>
      </c>
      <c r="E126" s="9" t="s">
        <v>65</v>
      </c>
      <c r="F126" s="9" t="s">
        <v>38</v>
      </c>
      <c r="G126" s="9" t="s">
        <v>67</v>
      </c>
      <c r="H126" s="9" t="s">
        <v>58</v>
      </c>
      <c r="I126" s="9" t="s">
        <v>51</v>
      </c>
      <c r="J126" s="9" t="s">
        <v>88</v>
      </c>
      <c r="K126" s="9" t="s">
        <v>43</v>
      </c>
      <c r="L126" s="10">
        <v>69605</v>
      </c>
      <c r="M126" s="24">
        <v>8.4</v>
      </c>
      <c r="N126" s="12">
        <v>104907</v>
      </c>
      <c r="O126" s="12">
        <v>17351</v>
      </c>
      <c r="P126" s="12">
        <v>232546</v>
      </c>
      <c r="Q126" s="12">
        <v>14725</v>
      </c>
      <c r="R126" s="12">
        <v>369529</v>
      </c>
      <c r="S126" s="12">
        <v>153688</v>
      </c>
      <c r="T126" s="12">
        <v>258693</v>
      </c>
      <c r="U126" s="12">
        <v>421391</v>
      </c>
      <c r="V126" s="13">
        <v>4.3</v>
      </c>
      <c r="W126" s="10">
        <v>91928</v>
      </c>
      <c r="X126" s="9" t="str">
        <f t="shared" si="9"/>
        <v>Jan</v>
      </c>
      <c r="Y126" s="9" t="str">
        <f t="shared" si="10"/>
        <v>2025</v>
      </c>
      <c r="Z126" s="10">
        <v>1</v>
      </c>
      <c r="AA126" s="10">
        <f t="shared" si="11"/>
        <v>1</v>
      </c>
      <c r="AB126" s="10">
        <f t="shared" si="12"/>
        <v>0</v>
      </c>
      <c r="AC126" s="10">
        <f t="shared" si="13"/>
        <v>0</v>
      </c>
      <c r="AD126" s="10">
        <f t="shared" si="14"/>
        <v>0</v>
      </c>
      <c r="AE126" s="10">
        <f t="shared" si="15"/>
        <v>0</v>
      </c>
      <c r="AF126" s="10">
        <f t="shared" si="16"/>
        <v>0</v>
      </c>
      <c r="AG126" s="14">
        <f t="shared" si="17"/>
        <v>0</v>
      </c>
    </row>
    <row r="127" spans="1:33" x14ac:dyDescent="0.3">
      <c r="A127" s="8" t="s">
        <v>222</v>
      </c>
      <c r="B127" s="22">
        <v>45886</v>
      </c>
      <c r="C127" s="9" t="s">
        <v>45</v>
      </c>
      <c r="D127" s="9" t="s">
        <v>87</v>
      </c>
      <c r="E127" s="9" t="s">
        <v>65</v>
      </c>
      <c r="F127" s="9" t="s">
        <v>56</v>
      </c>
      <c r="G127" s="9" t="s">
        <v>102</v>
      </c>
      <c r="H127" s="9" t="s">
        <v>58</v>
      </c>
      <c r="I127" s="9" t="s">
        <v>59</v>
      </c>
      <c r="J127" s="9" t="s">
        <v>111</v>
      </c>
      <c r="K127" s="9" t="s">
        <v>129</v>
      </c>
      <c r="L127" s="10">
        <v>87102</v>
      </c>
      <c r="M127" s="24">
        <v>7.9</v>
      </c>
      <c r="N127" s="12">
        <v>38472</v>
      </c>
      <c r="O127" s="12">
        <v>29204</v>
      </c>
      <c r="P127" s="12">
        <v>139941</v>
      </c>
      <c r="Q127" s="12">
        <v>56339</v>
      </c>
      <c r="R127" s="12">
        <v>263956</v>
      </c>
      <c r="S127" s="12">
        <v>56899</v>
      </c>
      <c r="T127" s="12">
        <v>286767</v>
      </c>
      <c r="U127" s="12">
        <v>358158</v>
      </c>
      <c r="V127" s="13">
        <v>3.4</v>
      </c>
      <c r="W127" s="10">
        <v>107617</v>
      </c>
      <c r="X127" s="9" t="str">
        <f t="shared" si="9"/>
        <v>Aug</v>
      </c>
      <c r="Y127" s="9" t="str">
        <f t="shared" si="10"/>
        <v>2025</v>
      </c>
      <c r="Z127" s="10">
        <v>1</v>
      </c>
      <c r="AA127" s="10">
        <f t="shared" si="11"/>
        <v>0</v>
      </c>
      <c r="AB127" s="10">
        <f t="shared" si="12"/>
        <v>0</v>
      </c>
      <c r="AC127" s="10">
        <f t="shared" si="13"/>
        <v>0</v>
      </c>
      <c r="AD127" s="10">
        <f t="shared" si="14"/>
        <v>1</v>
      </c>
      <c r="AE127" s="10">
        <f t="shared" si="15"/>
        <v>0</v>
      </c>
      <c r="AF127" s="10">
        <f t="shared" si="16"/>
        <v>0</v>
      </c>
      <c r="AG127" s="14">
        <f t="shared" si="17"/>
        <v>0</v>
      </c>
    </row>
    <row r="128" spans="1:33" x14ac:dyDescent="0.3">
      <c r="A128" s="8" t="s">
        <v>223</v>
      </c>
      <c r="B128" s="22">
        <v>46022</v>
      </c>
      <c r="C128" s="9" t="s">
        <v>119</v>
      </c>
      <c r="D128" s="9" t="s">
        <v>80</v>
      </c>
      <c r="E128" s="9" t="s">
        <v>101</v>
      </c>
      <c r="F128" s="9" t="s">
        <v>66</v>
      </c>
      <c r="G128" s="9" t="s">
        <v>39</v>
      </c>
      <c r="H128" s="9" t="s">
        <v>40</v>
      </c>
      <c r="I128" s="9" t="s">
        <v>51</v>
      </c>
      <c r="J128" s="9" t="s">
        <v>68</v>
      </c>
      <c r="K128" s="9" t="s">
        <v>43</v>
      </c>
      <c r="L128" s="10">
        <v>78195</v>
      </c>
      <c r="M128" s="24">
        <v>7.1</v>
      </c>
      <c r="N128" s="12">
        <v>75685</v>
      </c>
      <c r="O128" s="12">
        <v>6858</v>
      </c>
      <c r="P128" s="12">
        <v>171396</v>
      </c>
      <c r="Q128" s="12">
        <v>29694</v>
      </c>
      <c r="R128" s="12">
        <v>283633</v>
      </c>
      <c r="S128" s="12">
        <v>37326</v>
      </c>
      <c r="T128" s="12">
        <v>83982</v>
      </c>
      <c r="U128" s="12">
        <v>177006</v>
      </c>
      <c r="V128" s="13">
        <v>4.3</v>
      </c>
      <c r="W128" s="10">
        <v>363316</v>
      </c>
      <c r="X128" s="9" t="str">
        <f t="shared" si="9"/>
        <v>Dec</v>
      </c>
      <c r="Y128" s="9" t="str">
        <f t="shared" si="10"/>
        <v>2025</v>
      </c>
      <c r="Z128" s="10">
        <v>1</v>
      </c>
      <c r="AA128" s="10">
        <f t="shared" si="11"/>
        <v>1</v>
      </c>
      <c r="AB128" s="10">
        <f t="shared" si="12"/>
        <v>0</v>
      </c>
      <c r="AC128" s="10">
        <f t="shared" si="13"/>
        <v>0</v>
      </c>
      <c r="AD128" s="10">
        <f t="shared" si="14"/>
        <v>0</v>
      </c>
      <c r="AE128" s="10">
        <f t="shared" si="15"/>
        <v>0</v>
      </c>
      <c r="AF128" s="10">
        <f t="shared" si="16"/>
        <v>0</v>
      </c>
      <c r="AG128" s="14">
        <f t="shared" si="17"/>
        <v>1</v>
      </c>
    </row>
    <row r="129" spans="1:33" x14ac:dyDescent="0.3">
      <c r="A129" s="8" t="s">
        <v>224</v>
      </c>
      <c r="B129" s="22">
        <v>45730</v>
      </c>
      <c r="C129" s="9" t="s">
        <v>54</v>
      </c>
      <c r="D129" s="9" t="s">
        <v>64</v>
      </c>
      <c r="E129" s="9" t="s">
        <v>65</v>
      </c>
      <c r="F129" s="9" t="s">
        <v>77</v>
      </c>
      <c r="G129" s="9" t="s">
        <v>81</v>
      </c>
      <c r="H129" s="9" t="s">
        <v>50</v>
      </c>
      <c r="I129" s="9" t="s">
        <v>96</v>
      </c>
      <c r="J129" s="9" t="s">
        <v>42</v>
      </c>
      <c r="K129" s="9" t="s">
        <v>85</v>
      </c>
      <c r="L129" s="10">
        <v>44163</v>
      </c>
      <c r="M129" s="24">
        <v>2.2999999999999998</v>
      </c>
      <c r="N129" s="12">
        <v>154426</v>
      </c>
      <c r="O129" s="12">
        <v>56643</v>
      </c>
      <c r="P129" s="12">
        <v>104953</v>
      </c>
      <c r="Q129" s="12">
        <v>30928</v>
      </c>
      <c r="R129" s="12">
        <v>346950</v>
      </c>
      <c r="S129" s="12">
        <v>42779</v>
      </c>
      <c r="T129" s="12">
        <v>152499</v>
      </c>
      <c r="U129" s="12">
        <v>256052</v>
      </c>
      <c r="V129" s="13">
        <v>4.3</v>
      </c>
      <c r="W129" s="10">
        <v>3548</v>
      </c>
      <c r="X129" s="9" t="str">
        <f t="shared" si="9"/>
        <v>Mar</v>
      </c>
      <c r="Y129" s="9" t="str">
        <f t="shared" si="10"/>
        <v>2025</v>
      </c>
      <c r="Z129" s="10">
        <v>1</v>
      </c>
      <c r="AA129" s="10">
        <f t="shared" si="11"/>
        <v>0</v>
      </c>
      <c r="AB129" s="10">
        <f t="shared" si="12"/>
        <v>0</v>
      </c>
      <c r="AC129" s="10">
        <f t="shared" si="13"/>
        <v>1</v>
      </c>
      <c r="AD129" s="10">
        <f t="shared" si="14"/>
        <v>0</v>
      </c>
      <c r="AE129" s="10">
        <f t="shared" si="15"/>
        <v>0</v>
      </c>
      <c r="AF129" s="10">
        <f t="shared" si="16"/>
        <v>0</v>
      </c>
      <c r="AG129" s="14">
        <f t="shared" si="17"/>
        <v>1</v>
      </c>
    </row>
    <row r="130" spans="1:33" x14ac:dyDescent="0.3">
      <c r="A130" s="8" t="s">
        <v>225</v>
      </c>
      <c r="B130" s="22">
        <v>45675</v>
      </c>
      <c r="C130" s="9" t="s">
        <v>98</v>
      </c>
      <c r="D130" s="9" t="s">
        <v>76</v>
      </c>
      <c r="E130" s="9" t="s">
        <v>101</v>
      </c>
      <c r="F130" s="9" t="s">
        <v>66</v>
      </c>
      <c r="G130" s="9" t="s">
        <v>49</v>
      </c>
      <c r="H130" s="9" t="s">
        <v>58</v>
      </c>
      <c r="I130" s="9" t="s">
        <v>51</v>
      </c>
      <c r="J130" s="9" t="s">
        <v>42</v>
      </c>
      <c r="K130" s="9" t="s">
        <v>43</v>
      </c>
      <c r="L130" s="10">
        <v>58716</v>
      </c>
      <c r="M130" s="24">
        <v>9.1999999999999993</v>
      </c>
      <c r="N130" s="12">
        <v>23825</v>
      </c>
      <c r="O130" s="12">
        <v>84329</v>
      </c>
      <c r="P130" s="12">
        <v>351860</v>
      </c>
      <c r="Q130" s="12">
        <v>18700</v>
      </c>
      <c r="R130" s="12">
        <v>478714</v>
      </c>
      <c r="S130" s="12">
        <v>197173</v>
      </c>
      <c r="T130" s="12">
        <v>264739</v>
      </c>
      <c r="U130" s="12">
        <v>522172</v>
      </c>
      <c r="V130" s="13">
        <v>3.2</v>
      </c>
      <c r="W130" s="10">
        <v>264829</v>
      </c>
      <c r="X130" s="9" t="str">
        <f t="shared" si="9"/>
        <v>Jan</v>
      </c>
      <c r="Y130" s="9" t="str">
        <f t="shared" si="10"/>
        <v>2025</v>
      </c>
      <c r="Z130" s="10">
        <v>1</v>
      </c>
      <c r="AA130" s="10">
        <f t="shared" si="11"/>
        <v>1</v>
      </c>
      <c r="AB130" s="10">
        <f t="shared" si="12"/>
        <v>0</v>
      </c>
      <c r="AC130" s="10">
        <f t="shared" si="13"/>
        <v>0</v>
      </c>
      <c r="AD130" s="10">
        <f t="shared" si="14"/>
        <v>0</v>
      </c>
      <c r="AE130" s="10">
        <f t="shared" si="15"/>
        <v>0</v>
      </c>
      <c r="AF130" s="10">
        <f t="shared" si="16"/>
        <v>0</v>
      </c>
      <c r="AG130" s="14">
        <f t="shared" si="17"/>
        <v>0</v>
      </c>
    </row>
    <row r="131" spans="1:33" x14ac:dyDescent="0.3">
      <c r="A131" s="8" t="s">
        <v>226</v>
      </c>
      <c r="B131" s="22">
        <v>45617</v>
      </c>
      <c r="C131" s="9" t="s">
        <v>109</v>
      </c>
      <c r="D131" s="9" t="s">
        <v>80</v>
      </c>
      <c r="E131" s="9" t="s">
        <v>37</v>
      </c>
      <c r="F131" s="9" t="s">
        <v>84</v>
      </c>
      <c r="G131" s="9" t="s">
        <v>95</v>
      </c>
      <c r="H131" s="9" t="s">
        <v>58</v>
      </c>
      <c r="I131" s="9" t="s">
        <v>59</v>
      </c>
      <c r="J131" s="9" t="s">
        <v>42</v>
      </c>
      <c r="K131" s="9" t="s">
        <v>61</v>
      </c>
      <c r="L131" s="10">
        <v>55954</v>
      </c>
      <c r="M131" s="24">
        <v>8</v>
      </c>
      <c r="N131" s="12">
        <v>149466</v>
      </c>
      <c r="O131" s="12">
        <v>70114</v>
      </c>
      <c r="P131" s="12">
        <v>155761</v>
      </c>
      <c r="Q131" s="12">
        <v>22822</v>
      </c>
      <c r="R131" s="12">
        <v>398163</v>
      </c>
      <c r="S131" s="12">
        <v>158858</v>
      </c>
      <c r="T131" s="12">
        <v>196417</v>
      </c>
      <c r="U131" s="12">
        <v>416294</v>
      </c>
      <c r="V131" s="13">
        <v>3.8</v>
      </c>
      <c r="W131" s="10">
        <v>341367</v>
      </c>
      <c r="X131" s="9" t="str">
        <f t="shared" si="9"/>
        <v>Nov</v>
      </c>
      <c r="Y131" s="9" t="str">
        <f t="shared" si="10"/>
        <v>2024</v>
      </c>
      <c r="Z131" s="10">
        <v>1</v>
      </c>
      <c r="AA131" s="10">
        <f t="shared" si="11"/>
        <v>0</v>
      </c>
      <c r="AB131" s="10">
        <f t="shared" si="12"/>
        <v>1</v>
      </c>
      <c r="AC131" s="10">
        <f t="shared" si="13"/>
        <v>0</v>
      </c>
      <c r="AD131" s="10">
        <f t="shared" si="14"/>
        <v>0</v>
      </c>
      <c r="AE131" s="10">
        <f t="shared" si="15"/>
        <v>0</v>
      </c>
      <c r="AF131" s="10">
        <f t="shared" si="16"/>
        <v>0</v>
      </c>
      <c r="AG131" s="14">
        <f t="shared" si="17"/>
        <v>0</v>
      </c>
    </row>
    <row r="132" spans="1:33" x14ac:dyDescent="0.3">
      <c r="A132" s="8" t="s">
        <v>227</v>
      </c>
      <c r="B132" s="22">
        <v>45962</v>
      </c>
      <c r="C132" s="9" t="s">
        <v>98</v>
      </c>
      <c r="D132" s="9" t="s">
        <v>46</v>
      </c>
      <c r="E132" s="9" t="s">
        <v>47</v>
      </c>
      <c r="F132" s="9" t="s">
        <v>38</v>
      </c>
      <c r="G132" s="9" t="s">
        <v>95</v>
      </c>
      <c r="H132" s="9" t="s">
        <v>72</v>
      </c>
      <c r="I132" s="9" t="s">
        <v>51</v>
      </c>
      <c r="J132" s="9" t="s">
        <v>42</v>
      </c>
      <c r="K132" s="9" t="s">
        <v>43</v>
      </c>
      <c r="L132" s="10">
        <v>151842</v>
      </c>
      <c r="M132" s="24">
        <v>9.1999999999999993</v>
      </c>
      <c r="N132" s="12">
        <v>88369</v>
      </c>
      <c r="O132" s="12">
        <v>60048</v>
      </c>
      <c r="P132" s="12">
        <v>194209</v>
      </c>
      <c r="Q132" s="12">
        <v>31734</v>
      </c>
      <c r="R132" s="12">
        <v>374360</v>
      </c>
      <c r="S132" s="12">
        <v>32045</v>
      </c>
      <c r="T132" s="12">
        <v>163687</v>
      </c>
      <c r="U132" s="12">
        <v>224181</v>
      </c>
      <c r="V132" s="13">
        <v>3.9</v>
      </c>
      <c r="W132" s="10">
        <v>317354</v>
      </c>
      <c r="X132" s="9" t="str">
        <f t="shared" ref="X132:X195" si="18">TEXT(B132,"MMM")</f>
        <v>Nov</v>
      </c>
      <c r="Y132" s="9" t="str">
        <f t="shared" ref="Y132:Y195" si="19">TEXT(B132,"YYYY")</f>
        <v>2025</v>
      </c>
      <c r="Z132" s="10">
        <v>1</v>
      </c>
      <c r="AA132" s="10">
        <f t="shared" ref="AA132:AA195" si="20">IF(K132="Completed",1,0)</f>
        <v>1</v>
      </c>
      <c r="AB132" s="10">
        <f t="shared" ref="AB132:AB195" si="21">IF(K132="In Progress",1,0)</f>
        <v>0</v>
      </c>
      <c r="AC132" s="10">
        <f t="shared" ref="AC132:AC195" si="22">IF(K132="Scheduled",1,0)</f>
        <v>0</v>
      </c>
      <c r="AD132" s="10">
        <f t="shared" ref="AD132:AD195" si="23">IF(K132="Cancelled",1,0)</f>
        <v>0</v>
      </c>
      <c r="AE132" s="10">
        <f t="shared" ref="AE132:AE195" si="24">IF(K132="On Hold",1,0)</f>
        <v>0</v>
      </c>
      <c r="AF132" s="10">
        <f t="shared" ref="AF132:AF195" si="25">IF(L132&gt;=100000,1,0)</f>
        <v>1</v>
      </c>
      <c r="AG132" s="14">
        <f t="shared" ref="AG132:AG195" si="26">IF(R132&gt;U132,1,0)</f>
        <v>1</v>
      </c>
    </row>
    <row r="133" spans="1:33" x14ac:dyDescent="0.3">
      <c r="A133" s="8" t="s">
        <v>228</v>
      </c>
      <c r="B133" s="22">
        <v>45362</v>
      </c>
      <c r="C133" s="9" t="s">
        <v>105</v>
      </c>
      <c r="D133" s="9" t="s">
        <v>46</v>
      </c>
      <c r="E133" s="9" t="s">
        <v>47</v>
      </c>
      <c r="F133" s="9" t="s">
        <v>84</v>
      </c>
      <c r="G133" s="9" t="s">
        <v>95</v>
      </c>
      <c r="H133" s="9" t="s">
        <v>50</v>
      </c>
      <c r="I133" s="9" t="s">
        <v>73</v>
      </c>
      <c r="J133" s="9" t="s">
        <v>42</v>
      </c>
      <c r="K133" s="9" t="s">
        <v>61</v>
      </c>
      <c r="L133" s="10">
        <v>140980</v>
      </c>
      <c r="M133" s="24">
        <v>9.1</v>
      </c>
      <c r="N133" s="12">
        <v>17482</v>
      </c>
      <c r="O133" s="12">
        <v>84584</v>
      </c>
      <c r="P133" s="12">
        <v>290133</v>
      </c>
      <c r="Q133" s="12">
        <v>41768</v>
      </c>
      <c r="R133" s="12">
        <v>433967</v>
      </c>
      <c r="S133" s="12">
        <v>70186</v>
      </c>
      <c r="T133" s="12">
        <v>174218</v>
      </c>
      <c r="U133" s="12">
        <v>290624</v>
      </c>
      <c r="V133" s="13">
        <v>4.2</v>
      </c>
      <c r="W133" s="10">
        <v>277412</v>
      </c>
      <c r="X133" s="9" t="str">
        <f t="shared" si="18"/>
        <v>Mar</v>
      </c>
      <c r="Y133" s="9" t="str">
        <f t="shared" si="19"/>
        <v>2024</v>
      </c>
      <c r="Z133" s="10">
        <v>1</v>
      </c>
      <c r="AA133" s="10">
        <f t="shared" si="20"/>
        <v>0</v>
      </c>
      <c r="AB133" s="10">
        <f t="shared" si="21"/>
        <v>1</v>
      </c>
      <c r="AC133" s="10">
        <f t="shared" si="22"/>
        <v>0</v>
      </c>
      <c r="AD133" s="10">
        <f t="shared" si="23"/>
        <v>0</v>
      </c>
      <c r="AE133" s="10">
        <f t="shared" si="24"/>
        <v>0</v>
      </c>
      <c r="AF133" s="10">
        <f t="shared" si="25"/>
        <v>1</v>
      </c>
      <c r="AG133" s="14">
        <f t="shared" si="26"/>
        <v>1</v>
      </c>
    </row>
    <row r="134" spans="1:33" x14ac:dyDescent="0.3">
      <c r="A134" s="8" t="s">
        <v>229</v>
      </c>
      <c r="B134" s="22">
        <v>45359</v>
      </c>
      <c r="C134" s="9" t="s">
        <v>94</v>
      </c>
      <c r="D134" s="9" t="s">
        <v>76</v>
      </c>
      <c r="E134" s="9" t="s">
        <v>101</v>
      </c>
      <c r="F134" s="9" t="s">
        <v>38</v>
      </c>
      <c r="G134" s="9" t="s">
        <v>39</v>
      </c>
      <c r="H134" s="9" t="s">
        <v>40</v>
      </c>
      <c r="I134" s="9" t="s">
        <v>96</v>
      </c>
      <c r="J134" s="9" t="s">
        <v>42</v>
      </c>
      <c r="K134" s="9" t="s">
        <v>85</v>
      </c>
      <c r="L134" s="10">
        <v>46547</v>
      </c>
      <c r="M134" s="24">
        <v>7.4</v>
      </c>
      <c r="N134" s="12">
        <v>134062</v>
      </c>
      <c r="O134" s="12">
        <v>30858</v>
      </c>
      <c r="P134" s="12">
        <v>95674</v>
      </c>
      <c r="Q134" s="12">
        <v>13883</v>
      </c>
      <c r="R134" s="12">
        <v>274477</v>
      </c>
      <c r="S134" s="12">
        <v>211495</v>
      </c>
      <c r="T134" s="12">
        <v>118603</v>
      </c>
      <c r="U134" s="12">
        <v>374310</v>
      </c>
      <c r="V134" s="13">
        <v>3.5</v>
      </c>
      <c r="W134" s="10">
        <v>63060</v>
      </c>
      <c r="X134" s="9" t="str">
        <f t="shared" si="18"/>
        <v>Mar</v>
      </c>
      <c r="Y134" s="9" t="str">
        <f t="shared" si="19"/>
        <v>2024</v>
      </c>
      <c r="Z134" s="10">
        <v>1</v>
      </c>
      <c r="AA134" s="10">
        <f t="shared" si="20"/>
        <v>0</v>
      </c>
      <c r="AB134" s="10">
        <f t="shared" si="21"/>
        <v>0</v>
      </c>
      <c r="AC134" s="10">
        <f t="shared" si="22"/>
        <v>1</v>
      </c>
      <c r="AD134" s="10">
        <f t="shared" si="23"/>
        <v>0</v>
      </c>
      <c r="AE134" s="10">
        <f t="shared" si="24"/>
        <v>0</v>
      </c>
      <c r="AF134" s="10">
        <f t="shared" si="25"/>
        <v>0</v>
      </c>
      <c r="AG134" s="14">
        <f t="shared" si="26"/>
        <v>0</v>
      </c>
    </row>
    <row r="135" spans="1:33" x14ac:dyDescent="0.3">
      <c r="A135" s="8" t="s">
        <v>230</v>
      </c>
      <c r="B135" s="22">
        <v>45481</v>
      </c>
      <c r="C135" s="9" t="s">
        <v>105</v>
      </c>
      <c r="D135" s="9" t="s">
        <v>46</v>
      </c>
      <c r="E135" s="9" t="s">
        <v>65</v>
      </c>
      <c r="F135" s="9" t="s">
        <v>66</v>
      </c>
      <c r="G135" s="9" t="s">
        <v>67</v>
      </c>
      <c r="H135" s="9" t="s">
        <v>50</v>
      </c>
      <c r="I135" s="9" t="s">
        <v>51</v>
      </c>
      <c r="J135" s="9" t="s">
        <v>68</v>
      </c>
      <c r="K135" s="9" t="s">
        <v>129</v>
      </c>
      <c r="L135" s="10">
        <v>20797</v>
      </c>
      <c r="M135" s="24">
        <v>2.8</v>
      </c>
      <c r="N135" s="12">
        <v>151773</v>
      </c>
      <c r="O135" s="12">
        <v>3381</v>
      </c>
      <c r="P135" s="12">
        <v>351538</v>
      </c>
      <c r="Q135" s="12">
        <v>16385</v>
      </c>
      <c r="R135" s="12">
        <v>523077</v>
      </c>
      <c r="S135" s="12">
        <v>16275</v>
      </c>
      <c r="T135" s="12">
        <v>60056</v>
      </c>
      <c r="U135" s="12">
        <v>134069</v>
      </c>
      <c r="V135" s="13">
        <v>3.7</v>
      </c>
      <c r="W135" s="10">
        <v>44672</v>
      </c>
      <c r="X135" s="9" t="str">
        <f t="shared" si="18"/>
        <v>Jul</v>
      </c>
      <c r="Y135" s="9" t="str">
        <f t="shared" si="19"/>
        <v>2024</v>
      </c>
      <c r="Z135" s="10">
        <v>1</v>
      </c>
      <c r="AA135" s="10">
        <f t="shared" si="20"/>
        <v>0</v>
      </c>
      <c r="AB135" s="10">
        <f t="shared" si="21"/>
        <v>0</v>
      </c>
      <c r="AC135" s="10">
        <f t="shared" si="22"/>
        <v>0</v>
      </c>
      <c r="AD135" s="10">
        <f t="shared" si="23"/>
        <v>1</v>
      </c>
      <c r="AE135" s="10">
        <f t="shared" si="24"/>
        <v>0</v>
      </c>
      <c r="AF135" s="10">
        <f t="shared" si="25"/>
        <v>0</v>
      </c>
      <c r="AG135" s="14">
        <f t="shared" si="26"/>
        <v>1</v>
      </c>
    </row>
    <row r="136" spans="1:33" x14ac:dyDescent="0.3">
      <c r="A136" s="8" t="s">
        <v>231</v>
      </c>
      <c r="B136" s="22">
        <v>45336</v>
      </c>
      <c r="C136" s="9" t="s">
        <v>63</v>
      </c>
      <c r="D136" s="9" t="s">
        <v>99</v>
      </c>
      <c r="E136" s="9" t="s">
        <v>37</v>
      </c>
      <c r="F136" s="9" t="s">
        <v>38</v>
      </c>
      <c r="G136" s="9" t="s">
        <v>49</v>
      </c>
      <c r="H136" s="9" t="s">
        <v>50</v>
      </c>
      <c r="I136" s="9" t="s">
        <v>51</v>
      </c>
      <c r="J136" s="9" t="s">
        <v>42</v>
      </c>
      <c r="K136" s="9" t="s">
        <v>129</v>
      </c>
      <c r="L136" s="10">
        <v>100575</v>
      </c>
      <c r="M136" s="24">
        <v>8.1</v>
      </c>
      <c r="N136" s="12">
        <v>52137</v>
      </c>
      <c r="O136" s="12">
        <v>61641</v>
      </c>
      <c r="P136" s="12">
        <v>348443</v>
      </c>
      <c r="Q136" s="12">
        <v>71978</v>
      </c>
      <c r="R136" s="12">
        <v>534199</v>
      </c>
      <c r="S136" s="12">
        <v>79364</v>
      </c>
      <c r="T136" s="12">
        <v>218637</v>
      </c>
      <c r="U136" s="12">
        <v>341908</v>
      </c>
      <c r="V136" s="13">
        <v>4.3</v>
      </c>
      <c r="W136" s="10">
        <v>121169</v>
      </c>
      <c r="X136" s="9" t="str">
        <f t="shared" si="18"/>
        <v>Feb</v>
      </c>
      <c r="Y136" s="9" t="str">
        <f t="shared" si="19"/>
        <v>2024</v>
      </c>
      <c r="Z136" s="10">
        <v>1</v>
      </c>
      <c r="AA136" s="10">
        <f t="shared" si="20"/>
        <v>0</v>
      </c>
      <c r="AB136" s="10">
        <f t="shared" si="21"/>
        <v>0</v>
      </c>
      <c r="AC136" s="10">
        <f t="shared" si="22"/>
        <v>0</v>
      </c>
      <c r="AD136" s="10">
        <f t="shared" si="23"/>
        <v>1</v>
      </c>
      <c r="AE136" s="10">
        <f t="shared" si="24"/>
        <v>0</v>
      </c>
      <c r="AF136" s="10">
        <f t="shared" si="25"/>
        <v>1</v>
      </c>
      <c r="AG136" s="14">
        <f t="shared" si="26"/>
        <v>1</v>
      </c>
    </row>
    <row r="137" spans="1:33" x14ac:dyDescent="0.3">
      <c r="A137" s="8" t="s">
        <v>232</v>
      </c>
      <c r="B137" s="22">
        <v>45532</v>
      </c>
      <c r="C137" s="9" t="s">
        <v>150</v>
      </c>
      <c r="D137" s="9" t="s">
        <v>46</v>
      </c>
      <c r="E137" s="9" t="s">
        <v>65</v>
      </c>
      <c r="F137" s="9" t="s">
        <v>84</v>
      </c>
      <c r="G137" s="9" t="s">
        <v>71</v>
      </c>
      <c r="H137" s="9" t="s">
        <v>40</v>
      </c>
      <c r="I137" s="9" t="s">
        <v>51</v>
      </c>
      <c r="J137" s="9" t="s">
        <v>52</v>
      </c>
      <c r="K137" s="9" t="s">
        <v>43</v>
      </c>
      <c r="L137" s="10">
        <v>68765</v>
      </c>
      <c r="M137" s="24">
        <v>9.8000000000000007</v>
      </c>
      <c r="N137" s="12">
        <v>170305</v>
      </c>
      <c r="O137" s="12">
        <v>50850</v>
      </c>
      <c r="P137" s="12">
        <v>321680</v>
      </c>
      <c r="Q137" s="12">
        <v>47088</v>
      </c>
      <c r="R137" s="12">
        <v>589923</v>
      </c>
      <c r="S137" s="12">
        <v>54494</v>
      </c>
      <c r="T137" s="12">
        <v>272282</v>
      </c>
      <c r="U137" s="12">
        <v>380150</v>
      </c>
      <c r="V137" s="13">
        <v>4.2</v>
      </c>
      <c r="W137" s="10">
        <v>204830</v>
      </c>
      <c r="X137" s="9" t="str">
        <f t="shared" si="18"/>
        <v>Aug</v>
      </c>
      <c r="Y137" s="9" t="str">
        <f t="shared" si="19"/>
        <v>2024</v>
      </c>
      <c r="Z137" s="10">
        <v>1</v>
      </c>
      <c r="AA137" s="10">
        <f t="shared" si="20"/>
        <v>1</v>
      </c>
      <c r="AB137" s="10">
        <f t="shared" si="21"/>
        <v>0</v>
      </c>
      <c r="AC137" s="10">
        <f t="shared" si="22"/>
        <v>0</v>
      </c>
      <c r="AD137" s="10">
        <f t="shared" si="23"/>
        <v>0</v>
      </c>
      <c r="AE137" s="10">
        <f t="shared" si="24"/>
        <v>0</v>
      </c>
      <c r="AF137" s="10">
        <f t="shared" si="25"/>
        <v>0</v>
      </c>
      <c r="AG137" s="14">
        <f t="shared" si="26"/>
        <v>1</v>
      </c>
    </row>
    <row r="138" spans="1:33" x14ac:dyDescent="0.3">
      <c r="A138" s="8" t="s">
        <v>233</v>
      </c>
      <c r="B138" s="22">
        <v>45968</v>
      </c>
      <c r="C138" s="9" t="s">
        <v>138</v>
      </c>
      <c r="D138" s="9" t="s">
        <v>76</v>
      </c>
      <c r="E138" s="9" t="s">
        <v>47</v>
      </c>
      <c r="F138" s="9" t="s">
        <v>56</v>
      </c>
      <c r="G138" s="9" t="s">
        <v>49</v>
      </c>
      <c r="H138" s="9" t="s">
        <v>50</v>
      </c>
      <c r="I138" s="9" t="s">
        <v>73</v>
      </c>
      <c r="J138" s="9" t="s">
        <v>60</v>
      </c>
      <c r="K138" s="9" t="s">
        <v>61</v>
      </c>
      <c r="L138" s="10">
        <v>52369</v>
      </c>
      <c r="M138" s="24">
        <v>8.6999999999999993</v>
      </c>
      <c r="N138" s="12">
        <v>138140</v>
      </c>
      <c r="O138" s="12">
        <v>48015</v>
      </c>
      <c r="P138" s="12">
        <v>223158</v>
      </c>
      <c r="Q138" s="12">
        <v>32635</v>
      </c>
      <c r="R138" s="12">
        <v>441948</v>
      </c>
      <c r="S138" s="12">
        <v>91355</v>
      </c>
      <c r="T138" s="12">
        <v>198958</v>
      </c>
      <c r="U138" s="12">
        <v>335935</v>
      </c>
      <c r="V138" s="13">
        <v>4.7</v>
      </c>
      <c r="W138" s="10">
        <v>395282</v>
      </c>
      <c r="X138" s="9" t="str">
        <f t="shared" si="18"/>
        <v>Nov</v>
      </c>
      <c r="Y138" s="9" t="str">
        <f t="shared" si="19"/>
        <v>2025</v>
      </c>
      <c r="Z138" s="10">
        <v>1</v>
      </c>
      <c r="AA138" s="10">
        <f t="shared" si="20"/>
        <v>0</v>
      </c>
      <c r="AB138" s="10">
        <f t="shared" si="21"/>
        <v>1</v>
      </c>
      <c r="AC138" s="10">
        <f t="shared" si="22"/>
        <v>0</v>
      </c>
      <c r="AD138" s="10">
        <f t="shared" si="23"/>
        <v>0</v>
      </c>
      <c r="AE138" s="10">
        <f t="shared" si="24"/>
        <v>0</v>
      </c>
      <c r="AF138" s="10">
        <f t="shared" si="25"/>
        <v>0</v>
      </c>
      <c r="AG138" s="14">
        <f t="shared" si="26"/>
        <v>1</v>
      </c>
    </row>
    <row r="139" spans="1:33" x14ac:dyDescent="0.3">
      <c r="A139" s="8" t="s">
        <v>234</v>
      </c>
      <c r="B139" s="22">
        <v>45364</v>
      </c>
      <c r="C139" s="9" t="s">
        <v>109</v>
      </c>
      <c r="D139" s="9" t="s">
        <v>55</v>
      </c>
      <c r="E139" s="9" t="s">
        <v>37</v>
      </c>
      <c r="F139" s="9" t="s">
        <v>84</v>
      </c>
      <c r="G139" s="9" t="s">
        <v>102</v>
      </c>
      <c r="H139" s="9" t="s">
        <v>40</v>
      </c>
      <c r="I139" s="9" t="s">
        <v>51</v>
      </c>
      <c r="J139" s="9" t="s">
        <v>42</v>
      </c>
      <c r="K139" s="9" t="s">
        <v>85</v>
      </c>
      <c r="L139" s="10">
        <v>145223</v>
      </c>
      <c r="M139" s="24">
        <v>4.0999999999999996</v>
      </c>
      <c r="N139" s="12">
        <v>65564</v>
      </c>
      <c r="O139" s="12">
        <v>67191</v>
      </c>
      <c r="P139" s="12">
        <v>93573</v>
      </c>
      <c r="Q139" s="12">
        <v>29024</v>
      </c>
      <c r="R139" s="12">
        <v>255352</v>
      </c>
      <c r="S139" s="12">
        <v>214705</v>
      </c>
      <c r="T139" s="12">
        <v>264984</v>
      </c>
      <c r="U139" s="12">
        <v>536392</v>
      </c>
      <c r="V139" s="13">
        <v>3.5</v>
      </c>
      <c r="W139" s="10">
        <v>363809</v>
      </c>
      <c r="X139" s="9" t="str">
        <f t="shared" si="18"/>
        <v>Mar</v>
      </c>
      <c r="Y139" s="9" t="str">
        <f t="shared" si="19"/>
        <v>2024</v>
      </c>
      <c r="Z139" s="10">
        <v>1</v>
      </c>
      <c r="AA139" s="10">
        <f t="shared" si="20"/>
        <v>0</v>
      </c>
      <c r="AB139" s="10">
        <f t="shared" si="21"/>
        <v>0</v>
      </c>
      <c r="AC139" s="10">
        <f t="shared" si="22"/>
        <v>1</v>
      </c>
      <c r="AD139" s="10">
        <f t="shared" si="23"/>
        <v>0</v>
      </c>
      <c r="AE139" s="10">
        <f t="shared" si="24"/>
        <v>0</v>
      </c>
      <c r="AF139" s="10">
        <f t="shared" si="25"/>
        <v>1</v>
      </c>
      <c r="AG139" s="14">
        <f t="shared" si="26"/>
        <v>0</v>
      </c>
    </row>
    <row r="140" spans="1:33" x14ac:dyDescent="0.3">
      <c r="A140" s="8" t="s">
        <v>235</v>
      </c>
      <c r="B140" s="22">
        <v>45780</v>
      </c>
      <c r="C140" s="9" t="s">
        <v>138</v>
      </c>
      <c r="D140" s="9" t="s">
        <v>64</v>
      </c>
      <c r="E140" s="9" t="s">
        <v>37</v>
      </c>
      <c r="F140" s="9" t="s">
        <v>66</v>
      </c>
      <c r="G140" s="9" t="s">
        <v>71</v>
      </c>
      <c r="H140" s="9" t="s">
        <v>92</v>
      </c>
      <c r="I140" s="9" t="s">
        <v>73</v>
      </c>
      <c r="J140" s="9" t="s">
        <v>60</v>
      </c>
      <c r="K140" s="9" t="s">
        <v>85</v>
      </c>
      <c r="L140" s="10">
        <v>45991</v>
      </c>
      <c r="M140" s="24">
        <v>5.0999999999999996</v>
      </c>
      <c r="N140" s="12">
        <v>101463</v>
      </c>
      <c r="O140" s="12">
        <v>40127</v>
      </c>
      <c r="P140" s="12">
        <v>320407</v>
      </c>
      <c r="Q140" s="12">
        <v>21443</v>
      </c>
      <c r="R140" s="12">
        <v>483440</v>
      </c>
      <c r="S140" s="12">
        <v>44181</v>
      </c>
      <c r="T140" s="12">
        <v>254585</v>
      </c>
      <c r="U140" s="12">
        <v>353820</v>
      </c>
      <c r="V140" s="13">
        <v>3</v>
      </c>
      <c r="W140" s="10">
        <v>84847</v>
      </c>
      <c r="X140" s="9" t="str">
        <f t="shared" si="18"/>
        <v>May</v>
      </c>
      <c r="Y140" s="9" t="str">
        <f t="shared" si="19"/>
        <v>2025</v>
      </c>
      <c r="Z140" s="10">
        <v>1</v>
      </c>
      <c r="AA140" s="10">
        <f t="shared" si="20"/>
        <v>0</v>
      </c>
      <c r="AB140" s="10">
        <f t="shared" si="21"/>
        <v>0</v>
      </c>
      <c r="AC140" s="10">
        <f t="shared" si="22"/>
        <v>1</v>
      </c>
      <c r="AD140" s="10">
        <f t="shared" si="23"/>
        <v>0</v>
      </c>
      <c r="AE140" s="10">
        <f t="shared" si="24"/>
        <v>0</v>
      </c>
      <c r="AF140" s="10">
        <f t="shared" si="25"/>
        <v>0</v>
      </c>
      <c r="AG140" s="14">
        <f t="shared" si="26"/>
        <v>1</v>
      </c>
    </row>
    <row r="141" spans="1:33" x14ac:dyDescent="0.3">
      <c r="A141" s="8" t="s">
        <v>236</v>
      </c>
      <c r="B141" s="22">
        <v>45825</v>
      </c>
      <c r="C141" s="9" t="s">
        <v>45</v>
      </c>
      <c r="D141" s="9" t="s">
        <v>64</v>
      </c>
      <c r="E141" s="9" t="s">
        <v>37</v>
      </c>
      <c r="F141" s="9" t="s">
        <v>77</v>
      </c>
      <c r="G141" s="9" t="s">
        <v>67</v>
      </c>
      <c r="H141" s="9" t="s">
        <v>40</v>
      </c>
      <c r="I141" s="9" t="s">
        <v>59</v>
      </c>
      <c r="J141" s="9" t="s">
        <v>52</v>
      </c>
      <c r="K141" s="9" t="s">
        <v>85</v>
      </c>
      <c r="L141" s="10">
        <v>114180</v>
      </c>
      <c r="M141" s="24">
        <v>4</v>
      </c>
      <c r="N141" s="12">
        <v>32692</v>
      </c>
      <c r="O141" s="12">
        <v>40181</v>
      </c>
      <c r="P141" s="12">
        <v>185260</v>
      </c>
      <c r="Q141" s="12">
        <v>83977</v>
      </c>
      <c r="R141" s="12">
        <v>342110</v>
      </c>
      <c r="S141" s="12">
        <v>158664</v>
      </c>
      <c r="T141" s="12">
        <v>261321</v>
      </c>
      <c r="U141" s="12">
        <v>453427</v>
      </c>
      <c r="V141" s="13">
        <v>4.5999999999999996</v>
      </c>
      <c r="W141" s="10">
        <v>270611</v>
      </c>
      <c r="X141" s="9" t="str">
        <f t="shared" si="18"/>
        <v>Jun</v>
      </c>
      <c r="Y141" s="9" t="str">
        <f t="shared" si="19"/>
        <v>2025</v>
      </c>
      <c r="Z141" s="10">
        <v>1</v>
      </c>
      <c r="AA141" s="10">
        <f t="shared" si="20"/>
        <v>0</v>
      </c>
      <c r="AB141" s="10">
        <f t="shared" si="21"/>
        <v>0</v>
      </c>
      <c r="AC141" s="10">
        <f t="shared" si="22"/>
        <v>1</v>
      </c>
      <c r="AD141" s="10">
        <f t="shared" si="23"/>
        <v>0</v>
      </c>
      <c r="AE141" s="10">
        <f t="shared" si="24"/>
        <v>0</v>
      </c>
      <c r="AF141" s="10">
        <f t="shared" si="25"/>
        <v>1</v>
      </c>
      <c r="AG141" s="14">
        <f t="shared" si="26"/>
        <v>0</v>
      </c>
    </row>
    <row r="142" spans="1:33" x14ac:dyDescent="0.3">
      <c r="A142" s="8" t="s">
        <v>237</v>
      </c>
      <c r="B142" s="22">
        <v>45343</v>
      </c>
      <c r="C142" s="9" t="s">
        <v>109</v>
      </c>
      <c r="D142" s="9" t="s">
        <v>64</v>
      </c>
      <c r="E142" s="9" t="s">
        <v>47</v>
      </c>
      <c r="F142" s="9" t="s">
        <v>66</v>
      </c>
      <c r="G142" s="9" t="s">
        <v>102</v>
      </c>
      <c r="H142" s="9" t="s">
        <v>58</v>
      </c>
      <c r="I142" s="9" t="s">
        <v>51</v>
      </c>
      <c r="J142" s="9" t="s">
        <v>52</v>
      </c>
      <c r="K142" s="9" t="s">
        <v>43</v>
      </c>
      <c r="L142" s="10">
        <v>113818</v>
      </c>
      <c r="M142" s="24">
        <v>3.7</v>
      </c>
      <c r="N142" s="12">
        <v>17432</v>
      </c>
      <c r="O142" s="12">
        <v>61429</v>
      </c>
      <c r="P142" s="12">
        <v>158446</v>
      </c>
      <c r="Q142" s="12">
        <v>47243</v>
      </c>
      <c r="R142" s="12">
        <v>284550</v>
      </c>
      <c r="S142" s="12">
        <v>73960</v>
      </c>
      <c r="T142" s="12">
        <v>233474</v>
      </c>
      <c r="U142" s="12">
        <v>345949</v>
      </c>
      <c r="V142" s="13">
        <v>4.4000000000000004</v>
      </c>
      <c r="W142" s="10">
        <v>170972</v>
      </c>
      <c r="X142" s="9" t="str">
        <f t="shared" si="18"/>
        <v>Feb</v>
      </c>
      <c r="Y142" s="9" t="str">
        <f t="shared" si="19"/>
        <v>2024</v>
      </c>
      <c r="Z142" s="10">
        <v>1</v>
      </c>
      <c r="AA142" s="10">
        <f t="shared" si="20"/>
        <v>1</v>
      </c>
      <c r="AB142" s="10">
        <f t="shared" si="21"/>
        <v>0</v>
      </c>
      <c r="AC142" s="10">
        <f t="shared" si="22"/>
        <v>0</v>
      </c>
      <c r="AD142" s="10">
        <f t="shared" si="23"/>
        <v>0</v>
      </c>
      <c r="AE142" s="10">
        <f t="shared" si="24"/>
        <v>0</v>
      </c>
      <c r="AF142" s="10">
        <f t="shared" si="25"/>
        <v>1</v>
      </c>
      <c r="AG142" s="14">
        <f t="shared" si="26"/>
        <v>0</v>
      </c>
    </row>
    <row r="143" spans="1:33" x14ac:dyDescent="0.3">
      <c r="A143" s="8" t="s">
        <v>238</v>
      </c>
      <c r="B143" s="22">
        <v>45652</v>
      </c>
      <c r="C143" s="9" t="s">
        <v>35</v>
      </c>
      <c r="D143" s="9" t="s">
        <v>64</v>
      </c>
      <c r="E143" s="9" t="s">
        <v>101</v>
      </c>
      <c r="F143" s="9" t="s">
        <v>66</v>
      </c>
      <c r="G143" s="9" t="s">
        <v>57</v>
      </c>
      <c r="H143" s="9" t="s">
        <v>40</v>
      </c>
      <c r="I143" s="9" t="s">
        <v>51</v>
      </c>
      <c r="J143" s="9" t="s">
        <v>68</v>
      </c>
      <c r="K143" s="9" t="s">
        <v>85</v>
      </c>
      <c r="L143" s="10">
        <v>48794</v>
      </c>
      <c r="M143" s="24">
        <v>6.9</v>
      </c>
      <c r="N143" s="12">
        <v>26897</v>
      </c>
      <c r="O143" s="12">
        <v>63076</v>
      </c>
      <c r="P143" s="12">
        <v>211249</v>
      </c>
      <c r="Q143" s="12">
        <v>21652</v>
      </c>
      <c r="R143" s="12">
        <v>322874</v>
      </c>
      <c r="S143" s="12">
        <v>148751</v>
      </c>
      <c r="T143" s="12">
        <v>156464</v>
      </c>
      <c r="U143" s="12">
        <v>359785</v>
      </c>
      <c r="V143" s="13">
        <v>4.5999999999999996</v>
      </c>
      <c r="W143" s="10">
        <v>238144</v>
      </c>
      <c r="X143" s="9" t="str">
        <f t="shared" si="18"/>
        <v>Dec</v>
      </c>
      <c r="Y143" s="9" t="str">
        <f t="shared" si="19"/>
        <v>2024</v>
      </c>
      <c r="Z143" s="10">
        <v>1</v>
      </c>
      <c r="AA143" s="10">
        <f t="shared" si="20"/>
        <v>0</v>
      </c>
      <c r="AB143" s="10">
        <f t="shared" si="21"/>
        <v>0</v>
      </c>
      <c r="AC143" s="10">
        <f t="shared" si="22"/>
        <v>1</v>
      </c>
      <c r="AD143" s="10">
        <f t="shared" si="23"/>
        <v>0</v>
      </c>
      <c r="AE143" s="10">
        <f t="shared" si="24"/>
        <v>0</v>
      </c>
      <c r="AF143" s="10">
        <f t="shared" si="25"/>
        <v>0</v>
      </c>
      <c r="AG143" s="14">
        <f t="shared" si="26"/>
        <v>0</v>
      </c>
    </row>
    <row r="144" spans="1:33" x14ac:dyDescent="0.3">
      <c r="A144" s="8" t="s">
        <v>239</v>
      </c>
      <c r="B144" s="22">
        <v>45729</v>
      </c>
      <c r="C144" s="9" t="s">
        <v>105</v>
      </c>
      <c r="D144" s="9" t="s">
        <v>64</v>
      </c>
      <c r="E144" s="9" t="s">
        <v>47</v>
      </c>
      <c r="F144" s="9" t="s">
        <v>38</v>
      </c>
      <c r="G144" s="9" t="s">
        <v>49</v>
      </c>
      <c r="H144" s="9" t="s">
        <v>58</v>
      </c>
      <c r="I144" s="9" t="s">
        <v>96</v>
      </c>
      <c r="J144" s="9" t="s">
        <v>60</v>
      </c>
      <c r="K144" s="9" t="s">
        <v>43</v>
      </c>
      <c r="L144" s="10">
        <v>82022</v>
      </c>
      <c r="M144" s="24">
        <v>4.5999999999999996</v>
      </c>
      <c r="N144" s="12">
        <v>5055</v>
      </c>
      <c r="O144" s="12">
        <v>84724</v>
      </c>
      <c r="P144" s="12">
        <v>318857</v>
      </c>
      <c r="Q144" s="12">
        <v>45711</v>
      </c>
      <c r="R144" s="12">
        <v>454347</v>
      </c>
      <c r="S144" s="12">
        <v>69545</v>
      </c>
      <c r="T144" s="12">
        <v>43819</v>
      </c>
      <c r="U144" s="12">
        <v>161490</v>
      </c>
      <c r="V144" s="13">
        <v>4.0999999999999996</v>
      </c>
      <c r="W144" s="10">
        <v>83974</v>
      </c>
      <c r="X144" s="9" t="str">
        <f t="shared" si="18"/>
        <v>Mar</v>
      </c>
      <c r="Y144" s="9" t="str">
        <f t="shared" si="19"/>
        <v>2025</v>
      </c>
      <c r="Z144" s="10">
        <v>1</v>
      </c>
      <c r="AA144" s="10">
        <f t="shared" si="20"/>
        <v>1</v>
      </c>
      <c r="AB144" s="10">
        <f t="shared" si="21"/>
        <v>0</v>
      </c>
      <c r="AC144" s="10">
        <f t="shared" si="22"/>
        <v>0</v>
      </c>
      <c r="AD144" s="10">
        <f t="shared" si="23"/>
        <v>0</v>
      </c>
      <c r="AE144" s="10">
        <f t="shared" si="24"/>
        <v>0</v>
      </c>
      <c r="AF144" s="10">
        <f t="shared" si="25"/>
        <v>0</v>
      </c>
      <c r="AG144" s="14">
        <f t="shared" si="26"/>
        <v>1</v>
      </c>
    </row>
    <row r="145" spans="1:33" x14ac:dyDescent="0.3">
      <c r="A145" s="8" t="s">
        <v>240</v>
      </c>
      <c r="B145" s="22">
        <v>45516</v>
      </c>
      <c r="C145" s="9" t="s">
        <v>98</v>
      </c>
      <c r="D145" s="9" t="s">
        <v>46</v>
      </c>
      <c r="E145" s="9" t="s">
        <v>65</v>
      </c>
      <c r="F145" s="9" t="s">
        <v>56</v>
      </c>
      <c r="G145" s="9" t="s">
        <v>39</v>
      </c>
      <c r="H145" s="9" t="s">
        <v>50</v>
      </c>
      <c r="I145" s="9" t="s">
        <v>73</v>
      </c>
      <c r="J145" s="9" t="s">
        <v>42</v>
      </c>
      <c r="K145" s="9" t="s">
        <v>61</v>
      </c>
      <c r="L145" s="10">
        <v>61521</v>
      </c>
      <c r="M145" s="24">
        <v>4.5</v>
      </c>
      <c r="N145" s="12">
        <v>13038</v>
      </c>
      <c r="O145" s="12">
        <v>16198</v>
      </c>
      <c r="P145" s="12">
        <v>277476</v>
      </c>
      <c r="Q145" s="12">
        <v>28782</v>
      </c>
      <c r="R145" s="12">
        <v>335494</v>
      </c>
      <c r="S145" s="12">
        <v>28364</v>
      </c>
      <c r="T145" s="12">
        <v>226897</v>
      </c>
      <c r="U145" s="12">
        <v>289537</v>
      </c>
      <c r="V145" s="13">
        <v>3.5</v>
      </c>
      <c r="W145" s="10">
        <v>179907</v>
      </c>
      <c r="X145" s="9" t="str">
        <f t="shared" si="18"/>
        <v>Aug</v>
      </c>
      <c r="Y145" s="9" t="str">
        <f t="shared" si="19"/>
        <v>2024</v>
      </c>
      <c r="Z145" s="10">
        <v>1</v>
      </c>
      <c r="AA145" s="10">
        <f t="shared" si="20"/>
        <v>0</v>
      </c>
      <c r="AB145" s="10">
        <f t="shared" si="21"/>
        <v>1</v>
      </c>
      <c r="AC145" s="10">
        <f t="shared" si="22"/>
        <v>0</v>
      </c>
      <c r="AD145" s="10">
        <f t="shared" si="23"/>
        <v>0</v>
      </c>
      <c r="AE145" s="10">
        <f t="shared" si="24"/>
        <v>0</v>
      </c>
      <c r="AF145" s="10">
        <f t="shared" si="25"/>
        <v>0</v>
      </c>
      <c r="AG145" s="14">
        <f t="shared" si="26"/>
        <v>1</v>
      </c>
    </row>
    <row r="146" spans="1:33" x14ac:dyDescent="0.3">
      <c r="A146" s="8" t="s">
        <v>241</v>
      </c>
      <c r="B146" s="22">
        <v>45377</v>
      </c>
      <c r="C146" s="9" t="s">
        <v>79</v>
      </c>
      <c r="D146" s="9" t="s">
        <v>99</v>
      </c>
      <c r="E146" s="9" t="s">
        <v>37</v>
      </c>
      <c r="F146" s="9" t="s">
        <v>48</v>
      </c>
      <c r="G146" s="9" t="s">
        <v>57</v>
      </c>
      <c r="H146" s="9" t="s">
        <v>40</v>
      </c>
      <c r="I146" s="9" t="s">
        <v>73</v>
      </c>
      <c r="J146" s="9" t="s">
        <v>42</v>
      </c>
      <c r="K146" s="9" t="s">
        <v>61</v>
      </c>
      <c r="L146" s="10">
        <v>102981</v>
      </c>
      <c r="M146" s="24">
        <v>6.2</v>
      </c>
      <c r="N146" s="12">
        <v>84513</v>
      </c>
      <c r="O146" s="12">
        <v>48351</v>
      </c>
      <c r="P146" s="12">
        <v>272252</v>
      </c>
      <c r="Q146" s="12">
        <v>61868</v>
      </c>
      <c r="R146" s="12">
        <v>466984</v>
      </c>
      <c r="S146" s="12">
        <v>36411</v>
      </c>
      <c r="T146" s="12">
        <v>150032</v>
      </c>
      <c r="U146" s="12">
        <v>207917</v>
      </c>
      <c r="V146" s="13">
        <v>4.7</v>
      </c>
      <c r="W146" s="10">
        <v>56005</v>
      </c>
      <c r="X146" s="9" t="str">
        <f t="shared" si="18"/>
        <v>Mar</v>
      </c>
      <c r="Y146" s="9" t="str">
        <f t="shared" si="19"/>
        <v>2024</v>
      </c>
      <c r="Z146" s="10">
        <v>1</v>
      </c>
      <c r="AA146" s="10">
        <f t="shared" si="20"/>
        <v>0</v>
      </c>
      <c r="AB146" s="10">
        <f t="shared" si="21"/>
        <v>1</v>
      </c>
      <c r="AC146" s="10">
        <f t="shared" si="22"/>
        <v>0</v>
      </c>
      <c r="AD146" s="10">
        <f t="shared" si="23"/>
        <v>0</v>
      </c>
      <c r="AE146" s="10">
        <f t="shared" si="24"/>
        <v>0</v>
      </c>
      <c r="AF146" s="10">
        <f t="shared" si="25"/>
        <v>1</v>
      </c>
      <c r="AG146" s="14">
        <f t="shared" si="26"/>
        <v>1</v>
      </c>
    </row>
    <row r="147" spans="1:33" x14ac:dyDescent="0.3">
      <c r="A147" s="8" t="s">
        <v>242</v>
      </c>
      <c r="B147" s="22">
        <v>45713</v>
      </c>
      <c r="C147" s="9" t="s">
        <v>54</v>
      </c>
      <c r="D147" s="9" t="s">
        <v>55</v>
      </c>
      <c r="E147" s="9" t="s">
        <v>101</v>
      </c>
      <c r="F147" s="9" t="s">
        <v>56</v>
      </c>
      <c r="G147" s="9" t="s">
        <v>39</v>
      </c>
      <c r="H147" s="9" t="s">
        <v>58</v>
      </c>
      <c r="I147" s="9" t="s">
        <v>96</v>
      </c>
      <c r="J147" s="9" t="s">
        <v>68</v>
      </c>
      <c r="K147" s="9" t="s">
        <v>61</v>
      </c>
      <c r="L147" s="10">
        <v>53697</v>
      </c>
      <c r="M147" s="24">
        <v>6.2</v>
      </c>
      <c r="N147" s="12">
        <v>25276</v>
      </c>
      <c r="O147" s="12">
        <v>58963</v>
      </c>
      <c r="P147" s="12">
        <v>261023</v>
      </c>
      <c r="Q147" s="12">
        <v>36495</v>
      </c>
      <c r="R147" s="12">
        <v>381757</v>
      </c>
      <c r="S147" s="12">
        <v>71990</v>
      </c>
      <c r="T147" s="12">
        <v>308326</v>
      </c>
      <c r="U147" s="12">
        <v>389257</v>
      </c>
      <c r="V147" s="13">
        <v>4.0999999999999996</v>
      </c>
      <c r="W147" s="10">
        <v>59324</v>
      </c>
      <c r="X147" s="9" t="str">
        <f t="shared" si="18"/>
        <v>Feb</v>
      </c>
      <c r="Y147" s="9" t="str">
        <f t="shared" si="19"/>
        <v>2025</v>
      </c>
      <c r="Z147" s="10">
        <v>1</v>
      </c>
      <c r="AA147" s="10">
        <f t="shared" si="20"/>
        <v>0</v>
      </c>
      <c r="AB147" s="10">
        <f t="shared" si="21"/>
        <v>1</v>
      </c>
      <c r="AC147" s="10">
        <f t="shared" si="22"/>
        <v>0</v>
      </c>
      <c r="AD147" s="10">
        <f t="shared" si="23"/>
        <v>0</v>
      </c>
      <c r="AE147" s="10">
        <f t="shared" si="24"/>
        <v>0</v>
      </c>
      <c r="AF147" s="10">
        <f t="shared" si="25"/>
        <v>0</v>
      </c>
      <c r="AG147" s="14">
        <f t="shared" si="26"/>
        <v>0</v>
      </c>
    </row>
    <row r="148" spans="1:33" x14ac:dyDescent="0.3">
      <c r="A148" s="8" t="s">
        <v>243</v>
      </c>
      <c r="B148" s="22">
        <v>45339</v>
      </c>
      <c r="C148" s="9" t="s">
        <v>94</v>
      </c>
      <c r="D148" s="9" t="s">
        <v>46</v>
      </c>
      <c r="E148" s="9" t="s">
        <v>65</v>
      </c>
      <c r="F148" s="9" t="s">
        <v>77</v>
      </c>
      <c r="G148" s="9" t="s">
        <v>57</v>
      </c>
      <c r="H148" s="9" t="s">
        <v>40</v>
      </c>
      <c r="I148" s="9" t="s">
        <v>41</v>
      </c>
      <c r="J148" s="9" t="s">
        <v>111</v>
      </c>
      <c r="K148" s="9" t="s">
        <v>43</v>
      </c>
      <c r="L148" s="10">
        <v>190834</v>
      </c>
      <c r="M148" s="24">
        <v>3.4</v>
      </c>
      <c r="N148" s="12">
        <v>4344</v>
      </c>
      <c r="O148" s="12">
        <v>43358</v>
      </c>
      <c r="P148" s="12">
        <v>61950</v>
      </c>
      <c r="Q148" s="12">
        <v>113242</v>
      </c>
      <c r="R148" s="12">
        <v>222894</v>
      </c>
      <c r="S148" s="12">
        <v>73626</v>
      </c>
      <c r="T148" s="12">
        <v>289641</v>
      </c>
      <c r="U148" s="12">
        <v>415417</v>
      </c>
      <c r="V148" s="13">
        <v>3.9</v>
      </c>
      <c r="W148" s="10">
        <v>55163</v>
      </c>
      <c r="X148" s="9" t="str">
        <f t="shared" si="18"/>
        <v>Feb</v>
      </c>
      <c r="Y148" s="9" t="str">
        <f t="shared" si="19"/>
        <v>2024</v>
      </c>
      <c r="Z148" s="10">
        <v>1</v>
      </c>
      <c r="AA148" s="10">
        <f t="shared" si="20"/>
        <v>1</v>
      </c>
      <c r="AB148" s="10">
        <f t="shared" si="21"/>
        <v>0</v>
      </c>
      <c r="AC148" s="10">
        <f t="shared" si="22"/>
        <v>0</v>
      </c>
      <c r="AD148" s="10">
        <f t="shared" si="23"/>
        <v>0</v>
      </c>
      <c r="AE148" s="10">
        <f t="shared" si="24"/>
        <v>0</v>
      </c>
      <c r="AF148" s="10">
        <f t="shared" si="25"/>
        <v>1</v>
      </c>
      <c r="AG148" s="14">
        <f t="shared" si="26"/>
        <v>0</v>
      </c>
    </row>
    <row r="149" spans="1:33" x14ac:dyDescent="0.3">
      <c r="A149" s="8" t="s">
        <v>244</v>
      </c>
      <c r="B149" s="22">
        <v>45438</v>
      </c>
      <c r="C149" s="9" t="s">
        <v>83</v>
      </c>
      <c r="D149" s="9" t="s">
        <v>99</v>
      </c>
      <c r="E149" s="9" t="s">
        <v>37</v>
      </c>
      <c r="F149" s="9" t="s">
        <v>84</v>
      </c>
      <c r="G149" s="9" t="s">
        <v>57</v>
      </c>
      <c r="H149" s="9" t="s">
        <v>50</v>
      </c>
      <c r="I149" s="9" t="s">
        <v>41</v>
      </c>
      <c r="J149" s="9" t="s">
        <v>42</v>
      </c>
      <c r="K149" s="9" t="s">
        <v>85</v>
      </c>
      <c r="L149" s="10">
        <v>70499</v>
      </c>
      <c r="M149" s="24">
        <v>4.3</v>
      </c>
      <c r="N149" s="12">
        <v>56082</v>
      </c>
      <c r="O149" s="12">
        <v>40107</v>
      </c>
      <c r="P149" s="12">
        <v>344030</v>
      </c>
      <c r="Q149" s="12">
        <v>21142</v>
      </c>
      <c r="R149" s="12">
        <v>461361</v>
      </c>
      <c r="S149" s="12">
        <v>77991</v>
      </c>
      <c r="T149" s="12">
        <v>175368</v>
      </c>
      <c r="U149" s="12">
        <v>295462</v>
      </c>
      <c r="V149" s="13">
        <v>4.5999999999999996</v>
      </c>
      <c r="W149" s="10">
        <v>323691</v>
      </c>
      <c r="X149" s="9" t="str">
        <f t="shared" si="18"/>
        <v>May</v>
      </c>
      <c r="Y149" s="9" t="str">
        <f t="shared" si="19"/>
        <v>2024</v>
      </c>
      <c r="Z149" s="10">
        <v>1</v>
      </c>
      <c r="AA149" s="10">
        <f t="shared" si="20"/>
        <v>0</v>
      </c>
      <c r="AB149" s="10">
        <f t="shared" si="21"/>
        <v>0</v>
      </c>
      <c r="AC149" s="10">
        <f t="shared" si="22"/>
        <v>1</v>
      </c>
      <c r="AD149" s="10">
        <f t="shared" si="23"/>
        <v>0</v>
      </c>
      <c r="AE149" s="10">
        <f t="shared" si="24"/>
        <v>0</v>
      </c>
      <c r="AF149" s="10">
        <f t="shared" si="25"/>
        <v>0</v>
      </c>
      <c r="AG149" s="14">
        <f t="shared" si="26"/>
        <v>1</v>
      </c>
    </row>
    <row r="150" spans="1:33" x14ac:dyDescent="0.3">
      <c r="A150" s="8" t="s">
        <v>245</v>
      </c>
      <c r="B150" s="22">
        <v>45761</v>
      </c>
      <c r="C150" s="9" t="s">
        <v>90</v>
      </c>
      <c r="D150" s="9" t="s">
        <v>99</v>
      </c>
      <c r="E150" s="9" t="s">
        <v>37</v>
      </c>
      <c r="F150" s="9" t="s">
        <v>84</v>
      </c>
      <c r="G150" s="9" t="s">
        <v>49</v>
      </c>
      <c r="H150" s="9" t="s">
        <v>58</v>
      </c>
      <c r="I150" s="9" t="s">
        <v>96</v>
      </c>
      <c r="J150" s="9" t="s">
        <v>88</v>
      </c>
      <c r="K150" s="9" t="s">
        <v>85</v>
      </c>
      <c r="L150" s="10">
        <v>13640</v>
      </c>
      <c r="M150" s="24">
        <v>2.5</v>
      </c>
      <c r="N150" s="12">
        <v>158585</v>
      </c>
      <c r="O150" s="12">
        <v>25547</v>
      </c>
      <c r="P150" s="12">
        <v>301863</v>
      </c>
      <c r="Q150" s="12">
        <v>6924</v>
      </c>
      <c r="R150" s="12">
        <v>492919</v>
      </c>
      <c r="S150" s="12">
        <v>27296</v>
      </c>
      <c r="T150" s="12">
        <v>96891</v>
      </c>
      <c r="U150" s="12">
        <v>140409</v>
      </c>
      <c r="V150" s="13">
        <v>3.6</v>
      </c>
      <c r="W150" s="10">
        <v>347073</v>
      </c>
      <c r="X150" s="9" t="str">
        <f t="shared" si="18"/>
        <v>Apr</v>
      </c>
      <c r="Y150" s="9" t="str">
        <f t="shared" si="19"/>
        <v>2025</v>
      </c>
      <c r="Z150" s="10">
        <v>1</v>
      </c>
      <c r="AA150" s="10">
        <f t="shared" si="20"/>
        <v>0</v>
      </c>
      <c r="AB150" s="10">
        <f t="shared" si="21"/>
        <v>0</v>
      </c>
      <c r="AC150" s="10">
        <f t="shared" si="22"/>
        <v>1</v>
      </c>
      <c r="AD150" s="10">
        <f t="shared" si="23"/>
        <v>0</v>
      </c>
      <c r="AE150" s="10">
        <f t="shared" si="24"/>
        <v>0</v>
      </c>
      <c r="AF150" s="10">
        <f t="shared" si="25"/>
        <v>0</v>
      </c>
      <c r="AG150" s="14">
        <f t="shared" si="26"/>
        <v>1</v>
      </c>
    </row>
    <row r="151" spans="1:33" x14ac:dyDescent="0.3">
      <c r="A151" s="8" t="s">
        <v>246</v>
      </c>
      <c r="B151" s="22">
        <v>45397</v>
      </c>
      <c r="C151" s="9" t="s">
        <v>90</v>
      </c>
      <c r="D151" s="9" t="s">
        <v>64</v>
      </c>
      <c r="E151" s="9" t="s">
        <v>101</v>
      </c>
      <c r="F151" s="9" t="s">
        <v>48</v>
      </c>
      <c r="G151" s="9" t="s">
        <v>71</v>
      </c>
      <c r="H151" s="9" t="s">
        <v>50</v>
      </c>
      <c r="I151" s="9" t="s">
        <v>96</v>
      </c>
      <c r="J151" s="9" t="s">
        <v>60</v>
      </c>
      <c r="K151" s="9" t="s">
        <v>165</v>
      </c>
      <c r="L151" s="10">
        <v>150940</v>
      </c>
      <c r="M151" s="24">
        <v>9</v>
      </c>
      <c r="N151" s="12">
        <v>39311</v>
      </c>
      <c r="O151" s="12">
        <v>59968</v>
      </c>
      <c r="P151" s="12">
        <v>354381</v>
      </c>
      <c r="Q151" s="12">
        <v>29369</v>
      </c>
      <c r="R151" s="12">
        <v>483029</v>
      </c>
      <c r="S151" s="12">
        <v>114918</v>
      </c>
      <c r="T151" s="12">
        <v>161598</v>
      </c>
      <c r="U151" s="12">
        <v>288413</v>
      </c>
      <c r="V151" s="13">
        <v>4.4000000000000004</v>
      </c>
      <c r="W151" s="10">
        <v>180092</v>
      </c>
      <c r="X151" s="9" t="str">
        <f t="shared" si="18"/>
        <v>Apr</v>
      </c>
      <c r="Y151" s="9" t="str">
        <f t="shared" si="19"/>
        <v>2024</v>
      </c>
      <c r="Z151" s="10">
        <v>1</v>
      </c>
      <c r="AA151" s="10">
        <f t="shared" si="20"/>
        <v>0</v>
      </c>
      <c r="AB151" s="10">
        <f t="shared" si="21"/>
        <v>0</v>
      </c>
      <c r="AC151" s="10">
        <f t="shared" si="22"/>
        <v>0</v>
      </c>
      <c r="AD151" s="10">
        <f t="shared" si="23"/>
        <v>0</v>
      </c>
      <c r="AE151" s="10">
        <f t="shared" si="24"/>
        <v>1</v>
      </c>
      <c r="AF151" s="10">
        <f t="shared" si="25"/>
        <v>1</v>
      </c>
      <c r="AG151" s="14">
        <f t="shared" si="26"/>
        <v>1</v>
      </c>
    </row>
    <row r="152" spans="1:33" x14ac:dyDescent="0.3">
      <c r="A152" s="8" t="s">
        <v>247</v>
      </c>
      <c r="B152" s="22">
        <v>45579</v>
      </c>
      <c r="C152" s="9" t="s">
        <v>54</v>
      </c>
      <c r="D152" s="9" t="s">
        <v>46</v>
      </c>
      <c r="E152" s="9" t="s">
        <v>37</v>
      </c>
      <c r="F152" s="9" t="s">
        <v>77</v>
      </c>
      <c r="G152" s="9" t="s">
        <v>39</v>
      </c>
      <c r="H152" s="9" t="s">
        <v>92</v>
      </c>
      <c r="I152" s="9" t="s">
        <v>73</v>
      </c>
      <c r="J152" s="9" t="s">
        <v>60</v>
      </c>
      <c r="K152" s="9" t="s">
        <v>61</v>
      </c>
      <c r="L152" s="10">
        <v>9809</v>
      </c>
      <c r="M152" s="24">
        <v>5.8</v>
      </c>
      <c r="N152" s="12">
        <v>47988</v>
      </c>
      <c r="O152" s="12">
        <v>34637</v>
      </c>
      <c r="P152" s="12">
        <v>135926</v>
      </c>
      <c r="Q152" s="12">
        <v>7526</v>
      </c>
      <c r="R152" s="12">
        <v>226077</v>
      </c>
      <c r="S152" s="12">
        <v>216499</v>
      </c>
      <c r="T152" s="12">
        <v>86738</v>
      </c>
      <c r="U152" s="12">
        <v>333446</v>
      </c>
      <c r="V152" s="13">
        <v>4.2</v>
      </c>
      <c r="W152" s="10">
        <v>106108</v>
      </c>
      <c r="X152" s="9" t="str">
        <f t="shared" si="18"/>
        <v>Oct</v>
      </c>
      <c r="Y152" s="9" t="str">
        <f t="shared" si="19"/>
        <v>2024</v>
      </c>
      <c r="Z152" s="10">
        <v>1</v>
      </c>
      <c r="AA152" s="10">
        <f t="shared" si="20"/>
        <v>0</v>
      </c>
      <c r="AB152" s="10">
        <f t="shared" si="21"/>
        <v>1</v>
      </c>
      <c r="AC152" s="10">
        <f t="shared" si="22"/>
        <v>0</v>
      </c>
      <c r="AD152" s="10">
        <f t="shared" si="23"/>
        <v>0</v>
      </c>
      <c r="AE152" s="10">
        <f t="shared" si="24"/>
        <v>0</v>
      </c>
      <c r="AF152" s="10">
        <f t="shared" si="25"/>
        <v>0</v>
      </c>
      <c r="AG152" s="14">
        <f t="shared" si="26"/>
        <v>0</v>
      </c>
    </row>
    <row r="153" spans="1:33" x14ac:dyDescent="0.3">
      <c r="A153" s="8" t="s">
        <v>248</v>
      </c>
      <c r="B153" s="22">
        <v>45883</v>
      </c>
      <c r="C153" s="9" t="s">
        <v>119</v>
      </c>
      <c r="D153" s="9" t="s">
        <v>55</v>
      </c>
      <c r="E153" s="9" t="s">
        <v>65</v>
      </c>
      <c r="F153" s="9" t="s">
        <v>56</v>
      </c>
      <c r="G153" s="9" t="s">
        <v>71</v>
      </c>
      <c r="H153" s="9" t="s">
        <v>92</v>
      </c>
      <c r="I153" s="9" t="s">
        <v>96</v>
      </c>
      <c r="J153" s="9" t="s">
        <v>52</v>
      </c>
      <c r="K153" s="9" t="s">
        <v>85</v>
      </c>
      <c r="L153" s="10">
        <v>103678</v>
      </c>
      <c r="M153" s="24">
        <v>7.4</v>
      </c>
      <c r="N153" s="12">
        <v>101067</v>
      </c>
      <c r="O153" s="12">
        <v>43857</v>
      </c>
      <c r="P153" s="12">
        <v>182842</v>
      </c>
      <c r="Q153" s="12">
        <v>26590</v>
      </c>
      <c r="R153" s="12">
        <v>354356</v>
      </c>
      <c r="S153" s="12">
        <v>155401</v>
      </c>
      <c r="T153" s="12">
        <v>101848</v>
      </c>
      <c r="U153" s="12">
        <v>269148</v>
      </c>
      <c r="V153" s="13">
        <v>4.7</v>
      </c>
      <c r="W153" s="10">
        <v>83639</v>
      </c>
      <c r="X153" s="9" t="str">
        <f t="shared" si="18"/>
        <v>Aug</v>
      </c>
      <c r="Y153" s="9" t="str">
        <f t="shared" si="19"/>
        <v>2025</v>
      </c>
      <c r="Z153" s="10">
        <v>1</v>
      </c>
      <c r="AA153" s="10">
        <f t="shared" si="20"/>
        <v>0</v>
      </c>
      <c r="AB153" s="10">
        <f t="shared" si="21"/>
        <v>0</v>
      </c>
      <c r="AC153" s="10">
        <f t="shared" si="22"/>
        <v>1</v>
      </c>
      <c r="AD153" s="10">
        <f t="shared" si="23"/>
        <v>0</v>
      </c>
      <c r="AE153" s="10">
        <f t="shared" si="24"/>
        <v>0</v>
      </c>
      <c r="AF153" s="10">
        <f t="shared" si="25"/>
        <v>1</v>
      </c>
      <c r="AG153" s="14">
        <f t="shared" si="26"/>
        <v>1</v>
      </c>
    </row>
    <row r="154" spans="1:33" x14ac:dyDescent="0.3">
      <c r="A154" s="8" t="s">
        <v>249</v>
      </c>
      <c r="B154" s="22">
        <v>45712</v>
      </c>
      <c r="C154" s="9" t="s">
        <v>150</v>
      </c>
      <c r="D154" s="9" t="s">
        <v>87</v>
      </c>
      <c r="E154" s="9" t="s">
        <v>65</v>
      </c>
      <c r="F154" s="9" t="s">
        <v>38</v>
      </c>
      <c r="G154" s="9" t="s">
        <v>39</v>
      </c>
      <c r="H154" s="9" t="s">
        <v>50</v>
      </c>
      <c r="I154" s="9" t="s">
        <v>51</v>
      </c>
      <c r="J154" s="9" t="s">
        <v>88</v>
      </c>
      <c r="K154" s="9" t="s">
        <v>61</v>
      </c>
      <c r="L154" s="10">
        <v>50421</v>
      </c>
      <c r="M154" s="24">
        <v>3.7</v>
      </c>
      <c r="N154" s="12">
        <v>182721</v>
      </c>
      <c r="O154" s="12">
        <v>36312</v>
      </c>
      <c r="P154" s="12">
        <v>176832</v>
      </c>
      <c r="Q154" s="12">
        <v>31460</v>
      </c>
      <c r="R154" s="12">
        <v>427325</v>
      </c>
      <c r="S154" s="12">
        <v>140873</v>
      </c>
      <c r="T154" s="12">
        <v>59279</v>
      </c>
      <c r="U154" s="12">
        <v>211948</v>
      </c>
      <c r="V154" s="13">
        <v>4.5999999999999996</v>
      </c>
      <c r="W154" s="10">
        <v>363555</v>
      </c>
      <c r="X154" s="9" t="str">
        <f t="shared" si="18"/>
        <v>Feb</v>
      </c>
      <c r="Y154" s="9" t="str">
        <f t="shared" si="19"/>
        <v>2025</v>
      </c>
      <c r="Z154" s="10">
        <v>1</v>
      </c>
      <c r="AA154" s="10">
        <f t="shared" si="20"/>
        <v>0</v>
      </c>
      <c r="AB154" s="10">
        <f t="shared" si="21"/>
        <v>1</v>
      </c>
      <c r="AC154" s="10">
        <f t="shared" si="22"/>
        <v>0</v>
      </c>
      <c r="AD154" s="10">
        <f t="shared" si="23"/>
        <v>0</v>
      </c>
      <c r="AE154" s="10">
        <f t="shared" si="24"/>
        <v>0</v>
      </c>
      <c r="AF154" s="10">
        <f t="shared" si="25"/>
        <v>0</v>
      </c>
      <c r="AG154" s="14">
        <f t="shared" si="26"/>
        <v>1</v>
      </c>
    </row>
    <row r="155" spans="1:33" x14ac:dyDescent="0.3">
      <c r="A155" s="8" t="s">
        <v>250</v>
      </c>
      <c r="B155" s="22">
        <v>45482</v>
      </c>
      <c r="C155" s="9" t="s">
        <v>35</v>
      </c>
      <c r="D155" s="9" t="s">
        <v>80</v>
      </c>
      <c r="E155" s="9" t="s">
        <v>37</v>
      </c>
      <c r="F155" s="9" t="s">
        <v>48</v>
      </c>
      <c r="G155" s="9" t="s">
        <v>102</v>
      </c>
      <c r="H155" s="9" t="s">
        <v>72</v>
      </c>
      <c r="I155" s="9" t="s">
        <v>41</v>
      </c>
      <c r="J155" s="9" t="s">
        <v>60</v>
      </c>
      <c r="K155" s="9" t="s">
        <v>43</v>
      </c>
      <c r="L155" s="10">
        <v>107154</v>
      </c>
      <c r="M155" s="24">
        <v>6.3</v>
      </c>
      <c r="N155" s="12">
        <v>8470</v>
      </c>
      <c r="O155" s="12">
        <v>5892</v>
      </c>
      <c r="P155" s="12">
        <v>280939</v>
      </c>
      <c r="Q155" s="12">
        <v>67540</v>
      </c>
      <c r="R155" s="12">
        <v>362841</v>
      </c>
      <c r="S155" s="12">
        <v>138682</v>
      </c>
      <c r="T155" s="12">
        <v>70762</v>
      </c>
      <c r="U155" s="12">
        <v>239037</v>
      </c>
      <c r="V155" s="13">
        <v>3.8</v>
      </c>
      <c r="W155" s="10">
        <v>160139</v>
      </c>
      <c r="X155" s="9" t="str">
        <f t="shared" si="18"/>
        <v>Jul</v>
      </c>
      <c r="Y155" s="9" t="str">
        <f t="shared" si="19"/>
        <v>2024</v>
      </c>
      <c r="Z155" s="10">
        <v>1</v>
      </c>
      <c r="AA155" s="10">
        <f t="shared" si="20"/>
        <v>1</v>
      </c>
      <c r="AB155" s="10">
        <f t="shared" si="21"/>
        <v>0</v>
      </c>
      <c r="AC155" s="10">
        <f t="shared" si="22"/>
        <v>0</v>
      </c>
      <c r="AD155" s="10">
        <f t="shared" si="23"/>
        <v>0</v>
      </c>
      <c r="AE155" s="10">
        <f t="shared" si="24"/>
        <v>0</v>
      </c>
      <c r="AF155" s="10">
        <f t="shared" si="25"/>
        <v>1</v>
      </c>
      <c r="AG155" s="14">
        <f t="shared" si="26"/>
        <v>1</v>
      </c>
    </row>
    <row r="156" spans="1:33" x14ac:dyDescent="0.3">
      <c r="A156" s="8" t="s">
        <v>251</v>
      </c>
      <c r="B156" s="22">
        <v>45937</v>
      </c>
      <c r="C156" s="9" t="s">
        <v>105</v>
      </c>
      <c r="D156" s="9" t="s">
        <v>99</v>
      </c>
      <c r="E156" s="9" t="s">
        <v>47</v>
      </c>
      <c r="F156" s="9" t="s">
        <v>66</v>
      </c>
      <c r="G156" s="9" t="s">
        <v>71</v>
      </c>
      <c r="H156" s="9" t="s">
        <v>92</v>
      </c>
      <c r="I156" s="9" t="s">
        <v>41</v>
      </c>
      <c r="J156" s="9" t="s">
        <v>111</v>
      </c>
      <c r="K156" s="9" t="s">
        <v>43</v>
      </c>
      <c r="L156" s="10">
        <v>77217</v>
      </c>
      <c r="M156" s="24">
        <v>9.8000000000000007</v>
      </c>
      <c r="N156" s="12">
        <v>17402</v>
      </c>
      <c r="O156" s="12">
        <v>81894</v>
      </c>
      <c r="P156" s="12">
        <v>240903</v>
      </c>
      <c r="Q156" s="12">
        <v>59154</v>
      </c>
      <c r="R156" s="12">
        <v>399353</v>
      </c>
      <c r="S156" s="12">
        <v>57880</v>
      </c>
      <c r="T156" s="12">
        <v>51161</v>
      </c>
      <c r="U156" s="12">
        <v>166931</v>
      </c>
      <c r="V156" s="13">
        <v>3.8</v>
      </c>
      <c r="W156" s="10">
        <v>279414</v>
      </c>
      <c r="X156" s="9" t="str">
        <f t="shared" si="18"/>
        <v>Oct</v>
      </c>
      <c r="Y156" s="9" t="str">
        <f t="shared" si="19"/>
        <v>2025</v>
      </c>
      <c r="Z156" s="10">
        <v>1</v>
      </c>
      <c r="AA156" s="10">
        <f t="shared" si="20"/>
        <v>1</v>
      </c>
      <c r="AB156" s="10">
        <f t="shared" si="21"/>
        <v>0</v>
      </c>
      <c r="AC156" s="10">
        <f t="shared" si="22"/>
        <v>0</v>
      </c>
      <c r="AD156" s="10">
        <f t="shared" si="23"/>
        <v>0</v>
      </c>
      <c r="AE156" s="10">
        <f t="shared" si="24"/>
        <v>0</v>
      </c>
      <c r="AF156" s="10">
        <f t="shared" si="25"/>
        <v>0</v>
      </c>
      <c r="AG156" s="14">
        <f t="shared" si="26"/>
        <v>1</v>
      </c>
    </row>
    <row r="157" spans="1:33" x14ac:dyDescent="0.3">
      <c r="A157" s="8" t="s">
        <v>252</v>
      </c>
      <c r="B157" s="22">
        <v>45580</v>
      </c>
      <c r="C157" s="9" t="s">
        <v>119</v>
      </c>
      <c r="D157" s="9" t="s">
        <v>76</v>
      </c>
      <c r="E157" s="9" t="s">
        <v>37</v>
      </c>
      <c r="F157" s="9" t="s">
        <v>56</v>
      </c>
      <c r="G157" s="9" t="s">
        <v>102</v>
      </c>
      <c r="H157" s="9" t="s">
        <v>92</v>
      </c>
      <c r="I157" s="9" t="s">
        <v>51</v>
      </c>
      <c r="J157" s="9" t="s">
        <v>88</v>
      </c>
      <c r="K157" s="9" t="s">
        <v>61</v>
      </c>
      <c r="L157" s="10">
        <v>81004</v>
      </c>
      <c r="M157" s="24">
        <v>9.5</v>
      </c>
      <c r="N157" s="12">
        <v>80964</v>
      </c>
      <c r="O157" s="12">
        <v>75588</v>
      </c>
      <c r="P157" s="12">
        <v>289158</v>
      </c>
      <c r="Q157" s="12">
        <v>50036</v>
      </c>
      <c r="R157" s="12">
        <v>495746</v>
      </c>
      <c r="S157" s="12">
        <v>221997</v>
      </c>
      <c r="T157" s="12">
        <v>35847</v>
      </c>
      <c r="U157" s="12">
        <v>275067</v>
      </c>
      <c r="V157" s="13">
        <v>4.0999999999999996</v>
      </c>
      <c r="W157" s="10">
        <v>105700</v>
      </c>
      <c r="X157" s="9" t="str">
        <f t="shared" si="18"/>
        <v>Oct</v>
      </c>
      <c r="Y157" s="9" t="str">
        <f t="shared" si="19"/>
        <v>2024</v>
      </c>
      <c r="Z157" s="10">
        <v>1</v>
      </c>
      <c r="AA157" s="10">
        <f t="shared" si="20"/>
        <v>0</v>
      </c>
      <c r="AB157" s="10">
        <f t="shared" si="21"/>
        <v>1</v>
      </c>
      <c r="AC157" s="10">
        <f t="shared" si="22"/>
        <v>0</v>
      </c>
      <c r="AD157" s="10">
        <f t="shared" si="23"/>
        <v>0</v>
      </c>
      <c r="AE157" s="10">
        <f t="shared" si="24"/>
        <v>0</v>
      </c>
      <c r="AF157" s="10">
        <f t="shared" si="25"/>
        <v>0</v>
      </c>
      <c r="AG157" s="14">
        <f t="shared" si="26"/>
        <v>1</v>
      </c>
    </row>
    <row r="158" spans="1:33" x14ac:dyDescent="0.3">
      <c r="A158" s="8" t="s">
        <v>253</v>
      </c>
      <c r="B158" s="22">
        <v>45968</v>
      </c>
      <c r="C158" s="9" t="s">
        <v>90</v>
      </c>
      <c r="D158" s="9" t="s">
        <v>46</v>
      </c>
      <c r="E158" s="9" t="s">
        <v>37</v>
      </c>
      <c r="F158" s="9" t="s">
        <v>48</v>
      </c>
      <c r="G158" s="9" t="s">
        <v>71</v>
      </c>
      <c r="H158" s="9" t="s">
        <v>50</v>
      </c>
      <c r="I158" s="9" t="s">
        <v>73</v>
      </c>
      <c r="J158" s="9" t="s">
        <v>68</v>
      </c>
      <c r="K158" s="9" t="s">
        <v>61</v>
      </c>
      <c r="L158" s="10">
        <v>97296</v>
      </c>
      <c r="M158" s="24">
        <v>8.6</v>
      </c>
      <c r="N158" s="12">
        <v>8905</v>
      </c>
      <c r="O158" s="12">
        <v>66149</v>
      </c>
      <c r="P158" s="12">
        <v>197909</v>
      </c>
      <c r="Q158" s="12">
        <v>47628</v>
      </c>
      <c r="R158" s="12">
        <v>320591</v>
      </c>
      <c r="S158" s="12">
        <v>165721</v>
      </c>
      <c r="T158" s="12">
        <v>183376</v>
      </c>
      <c r="U158" s="12">
        <v>399548</v>
      </c>
      <c r="V158" s="13">
        <v>4.8</v>
      </c>
      <c r="W158" s="10">
        <v>75442</v>
      </c>
      <c r="X158" s="9" t="str">
        <f t="shared" si="18"/>
        <v>Nov</v>
      </c>
      <c r="Y158" s="9" t="str">
        <f t="shared" si="19"/>
        <v>2025</v>
      </c>
      <c r="Z158" s="10">
        <v>1</v>
      </c>
      <c r="AA158" s="10">
        <f t="shared" si="20"/>
        <v>0</v>
      </c>
      <c r="AB158" s="10">
        <f t="shared" si="21"/>
        <v>1</v>
      </c>
      <c r="AC158" s="10">
        <f t="shared" si="22"/>
        <v>0</v>
      </c>
      <c r="AD158" s="10">
        <f t="shared" si="23"/>
        <v>0</v>
      </c>
      <c r="AE158" s="10">
        <f t="shared" si="24"/>
        <v>0</v>
      </c>
      <c r="AF158" s="10">
        <f t="shared" si="25"/>
        <v>0</v>
      </c>
      <c r="AG158" s="14">
        <f t="shared" si="26"/>
        <v>0</v>
      </c>
    </row>
    <row r="159" spans="1:33" x14ac:dyDescent="0.3">
      <c r="A159" s="8" t="s">
        <v>254</v>
      </c>
      <c r="B159" s="22">
        <v>45440</v>
      </c>
      <c r="C159" s="9" t="s">
        <v>83</v>
      </c>
      <c r="D159" s="9" t="s">
        <v>46</v>
      </c>
      <c r="E159" s="9" t="s">
        <v>101</v>
      </c>
      <c r="F159" s="9" t="s">
        <v>84</v>
      </c>
      <c r="G159" s="9" t="s">
        <v>81</v>
      </c>
      <c r="H159" s="9" t="s">
        <v>92</v>
      </c>
      <c r="I159" s="9" t="s">
        <v>41</v>
      </c>
      <c r="J159" s="9" t="s">
        <v>88</v>
      </c>
      <c r="K159" s="9" t="s">
        <v>43</v>
      </c>
      <c r="L159" s="10">
        <v>38396</v>
      </c>
      <c r="M159" s="24">
        <v>9.3000000000000007</v>
      </c>
      <c r="N159" s="12">
        <v>93107</v>
      </c>
      <c r="O159" s="12">
        <v>17909</v>
      </c>
      <c r="P159" s="12">
        <v>115092</v>
      </c>
      <c r="Q159" s="12">
        <v>18864</v>
      </c>
      <c r="R159" s="12">
        <v>244972</v>
      </c>
      <c r="S159" s="12">
        <v>164649</v>
      </c>
      <c r="T159" s="12">
        <v>280327</v>
      </c>
      <c r="U159" s="12">
        <v>503712</v>
      </c>
      <c r="V159" s="13">
        <v>4.5</v>
      </c>
      <c r="W159" s="10">
        <v>314724</v>
      </c>
      <c r="X159" s="9" t="str">
        <f t="shared" si="18"/>
        <v>May</v>
      </c>
      <c r="Y159" s="9" t="str">
        <f t="shared" si="19"/>
        <v>2024</v>
      </c>
      <c r="Z159" s="10">
        <v>1</v>
      </c>
      <c r="AA159" s="10">
        <f t="shared" si="20"/>
        <v>1</v>
      </c>
      <c r="AB159" s="10">
        <f t="shared" si="21"/>
        <v>0</v>
      </c>
      <c r="AC159" s="10">
        <f t="shared" si="22"/>
        <v>0</v>
      </c>
      <c r="AD159" s="10">
        <f t="shared" si="23"/>
        <v>0</v>
      </c>
      <c r="AE159" s="10">
        <f t="shared" si="24"/>
        <v>0</v>
      </c>
      <c r="AF159" s="10">
        <f t="shared" si="25"/>
        <v>0</v>
      </c>
      <c r="AG159" s="14">
        <f t="shared" si="26"/>
        <v>0</v>
      </c>
    </row>
    <row r="160" spans="1:33" x14ac:dyDescent="0.3">
      <c r="A160" s="8" t="s">
        <v>255</v>
      </c>
      <c r="B160" s="22">
        <v>45515</v>
      </c>
      <c r="C160" s="9" t="s">
        <v>107</v>
      </c>
      <c r="D160" s="9" t="s">
        <v>99</v>
      </c>
      <c r="E160" s="9" t="s">
        <v>101</v>
      </c>
      <c r="F160" s="9" t="s">
        <v>38</v>
      </c>
      <c r="G160" s="9" t="s">
        <v>57</v>
      </c>
      <c r="H160" s="9" t="s">
        <v>40</v>
      </c>
      <c r="I160" s="9" t="s">
        <v>51</v>
      </c>
      <c r="J160" s="9" t="s">
        <v>68</v>
      </c>
      <c r="K160" s="9" t="s">
        <v>43</v>
      </c>
      <c r="L160" s="10">
        <v>116867</v>
      </c>
      <c r="M160" s="24">
        <v>7.3</v>
      </c>
      <c r="N160" s="12">
        <v>64537</v>
      </c>
      <c r="O160" s="12">
        <v>20895</v>
      </c>
      <c r="P160" s="12">
        <v>102199</v>
      </c>
      <c r="Q160" s="12">
        <v>86385</v>
      </c>
      <c r="R160" s="12">
        <v>274016</v>
      </c>
      <c r="S160" s="12">
        <v>150266</v>
      </c>
      <c r="T160" s="12">
        <v>64740</v>
      </c>
      <c r="U160" s="12">
        <v>227752</v>
      </c>
      <c r="V160" s="13">
        <v>3.9</v>
      </c>
      <c r="W160" s="10">
        <v>97553</v>
      </c>
      <c r="X160" s="9" t="str">
        <f t="shared" si="18"/>
        <v>Aug</v>
      </c>
      <c r="Y160" s="9" t="str">
        <f t="shared" si="19"/>
        <v>2024</v>
      </c>
      <c r="Z160" s="10">
        <v>1</v>
      </c>
      <c r="AA160" s="10">
        <f t="shared" si="20"/>
        <v>1</v>
      </c>
      <c r="AB160" s="10">
        <f t="shared" si="21"/>
        <v>0</v>
      </c>
      <c r="AC160" s="10">
        <f t="shared" si="22"/>
        <v>0</v>
      </c>
      <c r="AD160" s="10">
        <f t="shared" si="23"/>
        <v>0</v>
      </c>
      <c r="AE160" s="10">
        <f t="shared" si="24"/>
        <v>0</v>
      </c>
      <c r="AF160" s="10">
        <f t="shared" si="25"/>
        <v>1</v>
      </c>
      <c r="AG160" s="14">
        <f t="shared" si="26"/>
        <v>1</v>
      </c>
    </row>
    <row r="161" spans="1:33" x14ac:dyDescent="0.3">
      <c r="A161" s="8" t="s">
        <v>256</v>
      </c>
      <c r="B161" s="22">
        <v>45933</v>
      </c>
      <c r="C161" s="9" t="s">
        <v>63</v>
      </c>
      <c r="D161" s="9" t="s">
        <v>55</v>
      </c>
      <c r="E161" s="9" t="s">
        <v>37</v>
      </c>
      <c r="F161" s="9" t="s">
        <v>56</v>
      </c>
      <c r="G161" s="9" t="s">
        <v>39</v>
      </c>
      <c r="H161" s="9" t="s">
        <v>92</v>
      </c>
      <c r="I161" s="9" t="s">
        <v>51</v>
      </c>
      <c r="J161" s="9" t="s">
        <v>68</v>
      </c>
      <c r="K161" s="9" t="s">
        <v>165</v>
      </c>
      <c r="L161" s="10">
        <v>109312</v>
      </c>
      <c r="M161" s="24">
        <v>7.4</v>
      </c>
      <c r="N161" s="12">
        <v>42764</v>
      </c>
      <c r="O161" s="12">
        <v>76650</v>
      </c>
      <c r="P161" s="12">
        <v>358699</v>
      </c>
      <c r="Q161" s="12">
        <v>45888</v>
      </c>
      <c r="R161" s="12">
        <v>524001</v>
      </c>
      <c r="S161" s="12">
        <v>38703</v>
      </c>
      <c r="T161" s="12">
        <v>101703</v>
      </c>
      <c r="U161" s="12">
        <v>184581</v>
      </c>
      <c r="V161" s="13">
        <v>4.2</v>
      </c>
      <c r="W161" s="10">
        <v>376405</v>
      </c>
      <c r="X161" s="9" t="str">
        <f t="shared" si="18"/>
        <v>Oct</v>
      </c>
      <c r="Y161" s="9" t="str">
        <f t="shared" si="19"/>
        <v>2025</v>
      </c>
      <c r="Z161" s="10">
        <v>1</v>
      </c>
      <c r="AA161" s="10">
        <f t="shared" si="20"/>
        <v>0</v>
      </c>
      <c r="AB161" s="10">
        <f t="shared" si="21"/>
        <v>0</v>
      </c>
      <c r="AC161" s="10">
        <f t="shared" si="22"/>
        <v>0</v>
      </c>
      <c r="AD161" s="10">
        <f t="shared" si="23"/>
        <v>0</v>
      </c>
      <c r="AE161" s="10">
        <f t="shared" si="24"/>
        <v>1</v>
      </c>
      <c r="AF161" s="10">
        <f t="shared" si="25"/>
        <v>1</v>
      </c>
      <c r="AG161" s="14">
        <f t="shared" si="26"/>
        <v>1</v>
      </c>
    </row>
    <row r="162" spans="1:33" x14ac:dyDescent="0.3">
      <c r="A162" s="8" t="s">
        <v>257</v>
      </c>
      <c r="B162" s="22">
        <v>45945</v>
      </c>
      <c r="C162" s="9" t="s">
        <v>83</v>
      </c>
      <c r="D162" s="9" t="s">
        <v>46</v>
      </c>
      <c r="E162" s="9" t="s">
        <v>65</v>
      </c>
      <c r="F162" s="9" t="s">
        <v>77</v>
      </c>
      <c r="G162" s="9" t="s">
        <v>39</v>
      </c>
      <c r="H162" s="9" t="s">
        <v>50</v>
      </c>
      <c r="I162" s="9" t="s">
        <v>41</v>
      </c>
      <c r="J162" s="9" t="s">
        <v>52</v>
      </c>
      <c r="K162" s="9" t="s">
        <v>61</v>
      </c>
      <c r="L162" s="10">
        <v>52880</v>
      </c>
      <c r="M162" s="24">
        <v>4.9000000000000004</v>
      </c>
      <c r="N162" s="12">
        <v>38334</v>
      </c>
      <c r="O162" s="12">
        <v>54359</v>
      </c>
      <c r="P162" s="12">
        <v>158795</v>
      </c>
      <c r="Q162" s="12">
        <v>16397</v>
      </c>
      <c r="R162" s="12">
        <v>267885</v>
      </c>
      <c r="S162" s="12">
        <v>101255</v>
      </c>
      <c r="T162" s="12">
        <v>238084</v>
      </c>
      <c r="U162" s="12">
        <v>379992</v>
      </c>
      <c r="V162" s="13">
        <v>3.7</v>
      </c>
      <c r="W162" s="10">
        <v>291694</v>
      </c>
      <c r="X162" s="9" t="str">
        <f t="shared" si="18"/>
        <v>Oct</v>
      </c>
      <c r="Y162" s="9" t="str">
        <f t="shared" si="19"/>
        <v>2025</v>
      </c>
      <c r="Z162" s="10">
        <v>1</v>
      </c>
      <c r="AA162" s="10">
        <f t="shared" si="20"/>
        <v>0</v>
      </c>
      <c r="AB162" s="10">
        <f t="shared" si="21"/>
        <v>1</v>
      </c>
      <c r="AC162" s="10">
        <f t="shared" si="22"/>
        <v>0</v>
      </c>
      <c r="AD162" s="10">
        <f t="shared" si="23"/>
        <v>0</v>
      </c>
      <c r="AE162" s="10">
        <f t="shared" si="24"/>
        <v>0</v>
      </c>
      <c r="AF162" s="10">
        <f t="shared" si="25"/>
        <v>0</v>
      </c>
      <c r="AG162" s="14">
        <f t="shared" si="26"/>
        <v>0</v>
      </c>
    </row>
    <row r="163" spans="1:33" x14ac:dyDescent="0.3">
      <c r="A163" s="8" t="s">
        <v>258</v>
      </c>
      <c r="B163" s="22">
        <v>45483</v>
      </c>
      <c r="C163" s="9" t="s">
        <v>119</v>
      </c>
      <c r="D163" s="9" t="s">
        <v>80</v>
      </c>
      <c r="E163" s="9" t="s">
        <v>37</v>
      </c>
      <c r="F163" s="9" t="s">
        <v>56</v>
      </c>
      <c r="G163" s="9" t="s">
        <v>49</v>
      </c>
      <c r="H163" s="9" t="s">
        <v>40</v>
      </c>
      <c r="I163" s="9" t="s">
        <v>51</v>
      </c>
      <c r="J163" s="9" t="s">
        <v>111</v>
      </c>
      <c r="K163" s="9" t="s">
        <v>61</v>
      </c>
      <c r="L163" s="10">
        <v>101405</v>
      </c>
      <c r="M163" s="24">
        <v>2.5</v>
      </c>
      <c r="N163" s="12">
        <v>77464</v>
      </c>
      <c r="O163" s="12">
        <v>5446</v>
      </c>
      <c r="P163" s="12">
        <v>317046</v>
      </c>
      <c r="Q163" s="12">
        <v>76621</v>
      </c>
      <c r="R163" s="12">
        <v>476577</v>
      </c>
      <c r="S163" s="12">
        <v>196582</v>
      </c>
      <c r="T163" s="12">
        <v>98909</v>
      </c>
      <c r="U163" s="12">
        <v>351132</v>
      </c>
      <c r="V163" s="13">
        <v>5</v>
      </c>
      <c r="W163" s="10">
        <v>190442</v>
      </c>
      <c r="X163" s="9" t="str">
        <f t="shared" si="18"/>
        <v>Jul</v>
      </c>
      <c r="Y163" s="9" t="str">
        <f t="shared" si="19"/>
        <v>2024</v>
      </c>
      <c r="Z163" s="10">
        <v>1</v>
      </c>
      <c r="AA163" s="10">
        <f t="shared" si="20"/>
        <v>0</v>
      </c>
      <c r="AB163" s="10">
        <f t="shared" si="21"/>
        <v>1</v>
      </c>
      <c r="AC163" s="10">
        <f t="shared" si="22"/>
        <v>0</v>
      </c>
      <c r="AD163" s="10">
        <f t="shared" si="23"/>
        <v>0</v>
      </c>
      <c r="AE163" s="10">
        <f t="shared" si="24"/>
        <v>0</v>
      </c>
      <c r="AF163" s="10">
        <f t="shared" si="25"/>
        <v>1</v>
      </c>
      <c r="AG163" s="14">
        <f t="shared" si="26"/>
        <v>1</v>
      </c>
    </row>
    <row r="164" spans="1:33" x14ac:dyDescent="0.3">
      <c r="A164" s="8" t="s">
        <v>259</v>
      </c>
      <c r="B164" s="22">
        <v>45996</v>
      </c>
      <c r="C164" s="9" t="s">
        <v>105</v>
      </c>
      <c r="D164" s="9" t="s">
        <v>80</v>
      </c>
      <c r="E164" s="9" t="s">
        <v>37</v>
      </c>
      <c r="F164" s="9" t="s">
        <v>38</v>
      </c>
      <c r="G164" s="9" t="s">
        <v>95</v>
      </c>
      <c r="H164" s="9" t="s">
        <v>92</v>
      </c>
      <c r="I164" s="9" t="s">
        <v>96</v>
      </c>
      <c r="J164" s="9" t="s">
        <v>60</v>
      </c>
      <c r="K164" s="9" t="s">
        <v>43</v>
      </c>
      <c r="L164" s="10">
        <v>77495</v>
      </c>
      <c r="M164" s="24">
        <v>2.8</v>
      </c>
      <c r="N164" s="12">
        <v>95523</v>
      </c>
      <c r="O164" s="12">
        <v>30615</v>
      </c>
      <c r="P164" s="12">
        <v>334038</v>
      </c>
      <c r="Q164" s="12">
        <v>37039</v>
      </c>
      <c r="R164" s="12">
        <v>497215</v>
      </c>
      <c r="S164" s="12">
        <v>188698</v>
      </c>
      <c r="T164" s="12">
        <v>141190</v>
      </c>
      <c r="U164" s="12">
        <v>364742</v>
      </c>
      <c r="V164" s="13">
        <v>4.8</v>
      </c>
      <c r="W164" s="10">
        <v>370986</v>
      </c>
      <c r="X164" s="9" t="str">
        <f t="shared" si="18"/>
        <v>Dec</v>
      </c>
      <c r="Y164" s="9" t="str">
        <f t="shared" si="19"/>
        <v>2025</v>
      </c>
      <c r="Z164" s="10">
        <v>1</v>
      </c>
      <c r="AA164" s="10">
        <f t="shared" si="20"/>
        <v>1</v>
      </c>
      <c r="AB164" s="10">
        <f t="shared" si="21"/>
        <v>0</v>
      </c>
      <c r="AC164" s="10">
        <f t="shared" si="22"/>
        <v>0</v>
      </c>
      <c r="AD164" s="10">
        <f t="shared" si="23"/>
        <v>0</v>
      </c>
      <c r="AE164" s="10">
        <f t="shared" si="24"/>
        <v>0</v>
      </c>
      <c r="AF164" s="10">
        <f t="shared" si="25"/>
        <v>0</v>
      </c>
      <c r="AG164" s="14">
        <f t="shared" si="26"/>
        <v>1</v>
      </c>
    </row>
    <row r="165" spans="1:33" x14ac:dyDescent="0.3">
      <c r="A165" s="8" t="s">
        <v>260</v>
      </c>
      <c r="B165" s="22">
        <v>45437</v>
      </c>
      <c r="C165" s="9" t="s">
        <v>105</v>
      </c>
      <c r="D165" s="9" t="s">
        <v>99</v>
      </c>
      <c r="E165" s="9" t="s">
        <v>37</v>
      </c>
      <c r="F165" s="9" t="s">
        <v>56</v>
      </c>
      <c r="G165" s="9" t="s">
        <v>49</v>
      </c>
      <c r="H165" s="9" t="s">
        <v>58</v>
      </c>
      <c r="I165" s="9" t="s">
        <v>41</v>
      </c>
      <c r="J165" s="9" t="s">
        <v>42</v>
      </c>
      <c r="K165" s="9" t="s">
        <v>61</v>
      </c>
      <c r="L165" s="10">
        <v>153777</v>
      </c>
      <c r="M165" s="24">
        <v>4</v>
      </c>
      <c r="N165" s="12">
        <v>46759</v>
      </c>
      <c r="O165" s="12">
        <v>62086</v>
      </c>
      <c r="P165" s="12">
        <v>246844</v>
      </c>
      <c r="Q165" s="12">
        <v>77503</v>
      </c>
      <c r="R165" s="12">
        <v>433192</v>
      </c>
      <c r="S165" s="12">
        <v>162971</v>
      </c>
      <c r="T165" s="12">
        <v>239157</v>
      </c>
      <c r="U165" s="12">
        <v>411535</v>
      </c>
      <c r="V165" s="13">
        <v>4.3</v>
      </c>
      <c r="W165" s="10">
        <v>387394</v>
      </c>
      <c r="X165" s="9" t="str">
        <f t="shared" si="18"/>
        <v>May</v>
      </c>
      <c r="Y165" s="9" t="str">
        <f t="shared" si="19"/>
        <v>2024</v>
      </c>
      <c r="Z165" s="10">
        <v>1</v>
      </c>
      <c r="AA165" s="10">
        <f t="shared" si="20"/>
        <v>0</v>
      </c>
      <c r="AB165" s="10">
        <f t="shared" si="21"/>
        <v>1</v>
      </c>
      <c r="AC165" s="10">
        <f t="shared" si="22"/>
        <v>0</v>
      </c>
      <c r="AD165" s="10">
        <f t="shared" si="23"/>
        <v>0</v>
      </c>
      <c r="AE165" s="10">
        <f t="shared" si="24"/>
        <v>0</v>
      </c>
      <c r="AF165" s="10">
        <f t="shared" si="25"/>
        <v>1</v>
      </c>
      <c r="AG165" s="14">
        <f t="shared" si="26"/>
        <v>1</v>
      </c>
    </row>
    <row r="166" spans="1:33" x14ac:dyDescent="0.3">
      <c r="A166" s="8" t="s">
        <v>261</v>
      </c>
      <c r="B166" s="22">
        <v>45852</v>
      </c>
      <c r="C166" s="9" t="s">
        <v>94</v>
      </c>
      <c r="D166" s="9" t="s">
        <v>87</v>
      </c>
      <c r="E166" s="9" t="s">
        <v>37</v>
      </c>
      <c r="F166" s="9" t="s">
        <v>84</v>
      </c>
      <c r="G166" s="9" t="s">
        <v>81</v>
      </c>
      <c r="H166" s="9" t="s">
        <v>58</v>
      </c>
      <c r="I166" s="9" t="s">
        <v>51</v>
      </c>
      <c r="J166" s="9" t="s">
        <v>111</v>
      </c>
      <c r="K166" s="9" t="s">
        <v>129</v>
      </c>
      <c r="L166" s="10">
        <v>48570</v>
      </c>
      <c r="M166" s="24">
        <v>2.4</v>
      </c>
      <c r="N166" s="12">
        <v>2257</v>
      </c>
      <c r="O166" s="12">
        <v>76064</v>
      </c>
      <c r="P166" s="12">
        <v>133780</v>
      </c>
      <c r="Q166" s="12">
        <v>25469</v>
      </c>
      <c r="R166" s="12">
        <v>237570</v>
      </c>
      <c r="S166" s="12">
        <v>121258</v>
      </c>
      <c r="T166" s="12">
        <v>42045</v>
      </c>
      <c r="U166" s="12">
        <v>221588</v>
      </c>
      <c r="V166" s="13">
        <v>4.8</v>
      </c>
      <c r="W166" s="10">
        <v>13322</v>
      </c>
      <c r="X166" s="9" t="str">
        <f t="shared" si="18"/>
        <v>Jul</v>
      </c>
      <c r="Y166" s="9" t="str">
        <f t="shared" si="19"/>
        <v>2025</v>
      </c>
      <c r="Z166" s="10">
        <v>1</v>
      </c>
      <c r="AA166" s="10">
        <f t="shared" si="20"/>
        <v>0</v>
      </c>
      <c r="AB166" s="10">
        <f t="shared" si="21"/>
        <v>0</v>
      </c>
      <c r="AC166" s="10">
        <f t="shared" si="22"/>
        <v>0</v>
      </c>
      <c r="AD166" s="10">
        <f t="shared" si="23"/>
        <v>1</v>
      </c>
      <c r="AE166" s="10">
        <f t="shared" si="24"/>
        <v>0</v>
      </c>
      <c r="AF166" s="10">
        <f t="shared" si="25"/>
        <v>0</v>
      </c>
      <c r="AG166" s="14">
        <f t="shared" si="26"/>
        <v>1</v>
      </c>
    </row>
    <row r="167" spans="1:33" x14ac:dyDescent="0.3">
      <c r="A167" s="8" t="s">
        <v>262</v>
      </c>
      <c r="B167" s="22">
        <v>45945</v>
      </c>
      <c r="C167" s="9" t="s">
        <v>107</v>
      </c>
      <c r="D167" s="9" t="s">
        <v>99</v>
      </c>
      <c r="E167" s="9" t="s">
        <v>65</v>
      </c>
      <c r="F167" s="9" t="s">
        <v>48</v>
      </c>
      <c r="G167" s="9" t="s">
        <v>95</v>
      </c>
      <c r="H167" s="9" t="s">
        <v>50</v>
      </c>
      <c r="I167" s="9" t="s">
        <v>73</v>
      </c>
      <c r="J167" s="9" t="s">
        <v>60</v>
      </c>
      <c r="K167" s="9" t="s">
        <v>61</v>
      </c>
      <c r="L167" s="10">
        <v>104075</v>
      </c>
      <c r="M167" s="24">
        <v>9.1</v>
      </c>
      <c r="N167" s="12">
        <v>31622</v>
      </c>
      <c r="O167" s="12">
        <v>59326</v>
      </c>
      <c r="P167" s="12">
        <v>204109</v>
      </c>
      <c r="Q167" s="12">
        <v>25986</v>
      </c>
      <c r="R167" s="12">
        <v>321043</v>
      </c>
      <c r="S167" s="12">
        <v>71409</v>
      </c>
      <c r="T167" s="12">
        <v>64686</v>
      </c>
      <c r="U167" s="12">
        <v>146665</v>
      </c>
      <c r="V167" s="13">
        <v>3.8</v>
      </c>
      <c r="W167" s="10">
        <v>196944</v>
      </c>
      <c r="X167" s="9" t="str">
        <f t="shared" si="18"/>
        <v>Oct</v>
      </c>
      <c r="Y167" s="9" t="str">
        <f t="shared" si="19"/>
        <v>2025</v>
      </c>
      <c r="Z167" s="10">
        <v>1</v>
      </c>
      <c r="AA167" s="10">
        <f t="shared" si="20"/>
        <v>0</v>
      </c>
      <c r="AB167" s="10">
        <f t="shared" si="21"/>
        <v>1</v>
      </c>
      <c r="AC167" s="10">
        <f t="shared" si="22"/>
        <v>0</v>
      </c>
      <c r="AD167" s="10">
        <f t="shared" si="23"/>
        <v>0</v>
      </c>
      <c r="AE167" s="10">
        <f t="shared" si="24"/>
        <v>0</v>
      </c>
      <c r="AF167" s="10">
        <f t="shared" si="25"/>
        <v>1</v>
      </c>
      <c r="AG167" s="14">
        <f t="shared" si="26"/>
        <v>1</v>
      </c>
    </row>
    <row r="168" spans="1:33" x14ac:dyDescent="0.3">
      <c r="A168" s="8" t="s">
        <v>263</v>
      </c>
      <c r="B168" s="22">
        <v>45793</v>
      </c>
      <c r="C168" s="9" t="s">
        <v>63</v>
      </c>
      <c r="D168" s="9" t="s">
        <v>76</v>
      </c>
      <c r="E168" s="9" t="s">
        <v>37</v>
      </c>
      <c r="F168" s="9" t="s">
        <v>66</v>
      </c>
      <c r="G168" s="9" t="s">
        <v>71</v>
      </c>
      <c r="H168" s="9" t="s">
        <v>92</v>
      </c>
      <c r="I168" s="9" t="s">
        <v>41</v>
      </c>
      <c r="J168" s="9" t="s">
        <v>88</v>
      </c>
      <c r="K168" s="9" t="s">
        <v>85</v>
      </c>
      <c r="L168" s="10">
        <v>36977</v>
      </c>
      <c r="M168" s="24">
        <v>6</v>
      </c>
      <c r="N168" s="12">
        <v>165591</v>
      </c>
      <c r="O168" s="12">
        <v>72884</v>
      </c>
      <c r="P168" s="12">
        <v>186118</v>
      </c>
      <c r="Q168" s="12">
        <v>24571</v>
      </c>
      <c r="R168" s="12">
        <v>449164</v>
      </c>
      <c r="S168" s="12">
        <v>54507</v>
      </c>
      <c r="T168" s="12">
        <v>296517</v>
      </c>
      <c r="U168" s="12">
        <v>386686</v>
      </c>
      <c r="V168" s="13">
        <v>4.0999999999999996</v>
      </c>
      <c r="W168" s="10">
        <v>410941</v>
      </c>
      <c r="X168" s="9" t="str">
        <f t="shared" si="18"/>
        <v>May</v>
      </c>
      <c r="Y168" s="9" t="str">
        <f t="shared" si="19"/>
        <v>2025</v>
      </c>
      <c r="Z168" s="10">
        <v>1</v>
      </c>
      <c r="AA168" s="10">
        <f t="shared" si="20"/>
        <v>0</v>
      </c>
      <c r="AB168" s="10">
        <f t="shared" si="21"/>
        <v>0</v>
      </c>
      <c r="AC168" s="10">
        <f t="shared" si="22"/>
        <v>1</v>
      </c>
      <c r="AD168" s="10">
        <f t="shared" si="23"/>
        <v>0</v>
      </c>
      <c r="AE168" s="10">
        <f t="shared" si="24"/>
        <v>0</v>
      </c>
      <c r="AF168" s="10">
        <f t="shared" si="25"/>
        <v>0</v>
      </c>
      <c r="AG168" s="14">
        <f t="shared" si="26"/>
        <v>1</v>
      </c>
    </row>
    <row r="169" spans="1:33" x14ac:dyDescent="0.3">
      <c r="A169" s="8" t="s">
        <v>264</v>
      </c>
      <c r="B169" s="22">
        <v>45328</v>
      </c>
      <c r="C169" s="9" t="s">
        <v>45</v>
      </c>
      <c r="D169" s="9" t="s">
        <v>36</v>
      </c>
      <c r="E169" s="9" t="s">
        <v>37</v>
      </c>
      <c r="F169" s="9" t="s">
        <v>77</v>
      </c>
      <c r="G169" s="9" t="s">
        <v>95</v>
      </c>
      <c r="H169" s="9" t="s">
        <v>72</v>
      </c>
      <c r="I169" s="9" t="s">
        <v>73</v>
      </c>
      <c r="J169" s="9" t="s">
        <v>111</v>
      </c>
      <c r="K169" s="9" t="s">
        <v>43</v>
      </c>
      <c r="L169" s="10">
        <v>59518</v>
      </c>
      <c r="M169" s="24">
        <v>6.9</v>
      </c>
      <c r="N169" s="12">
        <v>3573</v>
      </c>
      <c r="O169" s="12">
        <v>39057</v>
      </c>
      <c r="P169" s="12">
        <v>153239</v>
      </c>
      <c r="Q169" s="12">
        <v>44517</v>
      </c>
      <c r="R169" s="12">
        <v>240386</v>
      </c>
      <c r="S169" s="12">
        <v>100738</v>
      </c>
      <c r="T169" s="12">
        <v>187388</v>
      </c>
      <c r="U169" s="12">
        <v>307852</v>
      </c>
      <c r="V169" s="13">
        <v>3.7</v>
      </c>
      <c r="W169" s="10">
        <v>268432</v>
      </c>
      <c r="X169" s="9" t="str">
        <f t="shared" si="18"/>
        <v>Feb</v>
      </c>
      <c r="Y169" s="9" t="str">
        <f t="shared" si="19"/>
        <v>2024</v>
      </c>
      <c r="Z169" s="10">
        <v>1</v>
      </c>
      <c r="AA169" s="10">
        <f t="shared" si="20"/>
        <v>1</v>
      </c>
      <c r="AB169" s="10">
        <f t="shared" si="21"/>
        <v>0</v>
      </c>
      <c r="AC169" s="10">
        <f t="shared" si="22"/>
        <v>0</v>
      </c>
      <c r="AD169" s="10">
        <f t="shared" si="23"/>
        <v>0</v>
      </c>
      <c r="AE169" s="10">
        <f t="shared" si="24"/>
        <v>0</v>
      </c>
      <c r="AF169" s="10">
        <f t="shared" si="25"/>
        <v>0</v>
      </c>
      <c r="AG169" s="14">
        <f t="shared" si="26"/>
        <v>0</v>
      </c>
    </row>
    <row r="170" spans="1:33" x14ac:dyDescent="0.3">
      <c r="A170" s="8" t="s">
        <v>265</v>
      </c>
      <c r="B170" s="22">
        <v>45928</v>
      </c>
      <c r="C170" s="9" t="s">
        <v>45</v>
      </c>
      <c r="D170" s="9" t="s">
        <v>55</v>
      </c>
      <c r="E170" s="9" t="s">
        <v>65</v>
      </c>
      <c r="F170" s="9" t="s">
        <v>48</v>
      </c>
      <c r="G170" s="9" t="s">
        <v>39</v>
      </c>
      <c r="H170" s="9" t="s">
        <v>72</v>
      </c>
      <c r="I170" s="9" t="s">
        <v>73</v>
      </c>
      <c r="J170" s="9" t="s">
        <v>42</v>
      </c>
      <c r="K170" s="9" t="s">
        <v>129</v>
      </c>
      <c r="L170" s="10">
        <v>181223</v>
      </c>
      <c r="M170" s="24">
        <v>8.5</v>
      </c>
      <c r="N170" s="12">
        <v>133040</v>
      </c>
      <c r="O170" s="12">
        <v>57755</v>
      </c>
      <c r="P170" s="12">
        <v>115016</v>
      </c>
      <c r="Q170" s="12">
        <v>58259</v>
      </c>
      <c r="R170" s="12">
        <v>364070</v>
      </c>
      <c r="S170" s="12">
        <v>74055</v>
      </c>
      <c r="T170" s="12">
        <v>272505</v>
      </c>
      <c r="U170" s="12">
        <v>366840</v>
      </c>
      <c r="V170" s="13">
        <v>4.2</v>
      </c>
      <c r="W170" s="10">
        <v>165151</v>
      </c>
      <c r="X170" s="9" t="str">
        <f t="shared" si="18"/>
        <v>Sep</v>
      </c>
      <c r="Y170" s="9" t="str">
        <f t="shared" si="19"/>
        <v>2025</v>
      </c>
      <c r="Z170" s="10">
        <v>1</v>
      </c>
      <c r="AA170" s="10">
        <f t="shared" si="20"/>
        <v>0</v>
      </c>
      <c r="AB170" s="10">
        <f t="shared" si="21"/>
        <v>0</v>
      </c>
      <c r="AC170" s="10">
        <f t="shared" si="22"/>
        <v>0</v>
      </c>
      <c r="AD170" s="10">
        <f t="shared" si="23"/>
        <v>1</v>
      </c>
      <c r="AE170" s="10">
        <f t="shared" si="24"/>
        <v>0</v>
      </c>
      <c r="AF170" s="10">
        <f t="shared" si="25"/>
        <v>1</v>
      </c>
      <c r="AG170" s="14">
        <f t="shared" si="26"/>
        <v>0</v>
      </c>
    </row>
    <row r="171" spans="1:33" x14ac:dyDescent="0.3">
      <c r="A171" s="8" t="s">
        <v>266</v>
      </c>
      <c r="B171" s="22">
        <v>45895</v>
      </c>
      <c r="C171" s="9" t="s">
        <v>150</v>
      </c>
      <c r="D171" s="9" t="s">
        <v>55</v>
      </c>
      <c r="E171" s="9" t="s">
        <v>47</v>
      </c>
      <c r="F171" s="9" t="s">
        <v>77</v>
      </c>
      <c r="G171" s="9" t="s">
        <v>57</v>
      </c>
      <c r="H171" s="9" t="s">
        <v>50</v>
      </c>
      <c r="I171" s="9" t="s">
        <v>59</v>
      </c>
      <c r="J171" s="9" t="s">
        <v>88</v>
      </c>
      <c r="K171" s="9" t="s">
        <v>43</v>
      </c>
      <c r="L171" s="10">
        <v>63895</v>
      </c>
      <c r="M171" s="24">
        <v>9.1</v>
      </c>
      <c r="N171" s="12">
        <v>108980</v>
      </c>
      <c r="O171" s="12">
        <v>42237</v>
      </c>
      <c r="P171" s="12">
        <v>55121</v>
      </c>
      <c r="Q171" s="12">
        <v>31201</v>
      </c>
      <c r="R171" s="12">
        <v>237539</v>
      </c>
      <c r="S171" s="12">
        <v>213212</v>
      </c>
      <c r="T171" s="12">
        <v>233801</v>
      </c>
      <c r="U171" s="12">
        <v>504192</v>
      </c>
      <c r="V171" s="13">
        <v>4.0999999999999996</v>
      </c>
      <c r="W171" s="10">
        <v>66833</v>
      </c>
      <c r="X171" s="9" t="str">
        <f t="shared" si="18"/>
        <v>Aug</v>
      </c>
      <c r="Y171" s="9" t="str">
        <f t="shared" si="19"/>
        <v>2025</v>
      </c>
      <c r="Z171" s="10">
        <v>1</v>
      </c>
      <c r="AA171" s="10">
        <f t="shared" si="20"/>
        <v>1</v>
      </c>
      <c r="AB171" s="10">
        <f t="shared" si="21"/>
        <v>0</v>
      </c>
      <c r="AC171" s="10">
        <f t="shared" si="22"/>
        <v>0</v>
      </c>
      <c r="AD171" s="10">
        <f t="shared" si="23"/>
        <v>0</v>
      </c>
      <c r="AE171" s="10">
        <f t="shared" si="24"/>
        <v>0</v>
      </c>
      <c r="AF171" s="10">
        <f t="shared" si="25"/>
        <v>0</v>
      </c>
      <c r="AG171" s="14">
        <f t="shared" si="26"/>
        <v>0</v>
      </c>
    </row>
    <row r="172" spans="1:33" x14ac:dyDescent="0.3">
      <c r="A172" s="8" t="s">
        <v>267</v>
      </c>
      <c r="B172" s="22">
        <v>45510</v>
      </c>
      <c r="C172" s="9" t="s">
        <v>98</v>
      </c>
      <c r="D172" s="9" t="s">
        <v>76</v>
      </c>
      <c r="E172" s="9" t="s">
        <v>65</v>
      </c>
      <c r="F172" s="9" t="s">
        <v>38</v>
      </c>
      <c r="G172" s="9" t="s">
        <v>95</v>
      </c>
      <c r="H172" s="9" t="s">
        <v>72</v>
      </c>
      <c r="I172" s="9" t="s">
        <v>96</v>
      </c>
      <c r="J172" s="9" t="s">
        <v>52</v>
      </c>
      <c r="K172" s="9" t="s">
        <v>61</v>
      </c>
      <c r="L172" s="10">
        <v>109646</v>
      </c>
      <c r="M172" s="24">
        <v>7.2</v>
      </c>
      <c r="N172" s="12">
        <v>101480</v>
      </c>
      <c r="O172" s="12">
        <v>47862</v>
      </c>
      <c r="P172" s="12">
        <v>301426</v>
      </c>
      <c r="Q172" s="12">
        <v>45511</v>
      </c>
      <c r="R172" s="12">
        <v>496279</v>
      </c>
      <c r="S172" s="12">
        <v>102662</v>
      </c>
      <c r="T172" s="12">
        <v>42853</v>
      </c>
      <c r="U172" s="12">
        <v>165659</v>
      </c>
      <c r="V172" s="13">
        <v>3.7</v>
      </c>
      <c r="W172" s="10">
        <v>48369</v>
      </c>
      <c r="X172" s="9" t="str">
        <f t="shared" si="18"/>
        <v>Aug</v>
      </c>
      <c r="Y172" s="9" t="str">
        <f t="shared" si="19"/>
        <v>2024</v>
      </c>
      <c r="Z172" s="10">
        <v>1</v>
      </c>
      <c r="AA172" s="10">
        <f t="shared" si="20"/>
        <v>0</v>
      </c>
      <c r="AB172" s="10">
        <f t="shared" si="21"/>
        <v>1</v>
      </c>
      <c r="AC172" s="10">
        <f t="shared" si="22"/>
        <v>0</v>
      </c>
      <c r="AD172" s="10">
        <f t="shared" si="23"/>
        <v>0</v>
      </c>
      <c r="AE172" s="10">
        <f t="shared" si="24"/>
        <v>0</v>
      </c>
      <c r="AF172" s="10">
        <f t="shared" si="25"/>
        <v>1</v>
      </c>
      <c r="AG172" s="14">
        <f t="shared" si="26"/>
        <v>1</v>
      </c>
    </row>
    <row r="173" spans="1:33" x14ac:dyDescent="0.3">
      <c r="A173" s="8" t="s">
        <v>268</v>
      </c>
      <c r="B173" s="22">
        <v>45935</v>
      </c>
      <c r="C173" s="9" t="s">
        <v>98</v>
      </c>
      <c r="D173" s="9" t="s">
        <v>80</v>
      </c>
      <c r="E173" s="9" t="s">
        <v>101</v>
      </c>
      <c r="F173" s="9" t="s">
        <v>84</v>
      </c>
      <c r="G173" s="9" t="s">
        <v>39</v>
      </c>
      <c r="H173" s="9" t="s">
        <v>40</v>
      </c>
      <c r="I173" s="9" t="s">
        <v>41</v>
      </c>
      <c r="J173" s="9" t="s">
        <v>111</v>
      </c>
      <c r="K173" s="9" t="s">
        <v>85</v>
      </c>
      <c r="L173" s="10">
        <v>12425</v>
      </c>
      <c r="M173" s="24">
        <v>6.7</v>
      </c>
      <c r="N173" s="12">
        <v>172094</v>
      </c>
      <c r="O173" s="12">
        <v>80844</v>
      </c>
      <c r="P173" s="12">
        <v>180461</v>
      </c>
      <c r="Q173" s="12">
        <v>6141</v>
      </c>
      <c r="R173" s="12">
        <v>439540</v>
      </c>
      <c r="S173" s="12">
        <v>44946</v>
      </c>
      <c r="T173" s="12">
        <v>40770</v>
      </c>
      <c r="U173" s="12">
        <v>133748</v>
      </c>
      <c r="V173" s="13">
        <v>4.2</v>
      </c>
      <c r="W173" s="10">
        <v>369728</v>
      </c>
      <c r="X173" s="9" t="str">
        <f t="shared" si="18"/>
        <v>Oct</v>
      </c>
      <c r="Y173" s="9" t="str">
        <f t="shared" si="19"/>
        <v>2025</v>
      </c>
      <c r="Z173" s="10">
        <v>1</v>
      </c>
      <c r="AA173" s="10">
        <f t="shared" si="20"/>
        <v>0</v>
      </c>
      <c r="AB173" s="10">
        <f t="shared" si="21"/>
        <v>0</v>
      </c>
      <c r="AC173" s="10">
        <f t="shared" si="22"/>
        <v>1</v>
      </c>
      <c r="AD173" s="10">
        <f t="shared" si="23"/>
        <v>0</v>
      </c>
      <c r="AE173" s="10">
        <f t="shared" si="24"/>
        <v>0</v>
      </c>
      <c r="AF173" s="10">
        <f t="shared" si="25"/>
        <v>0</v>
      </c>
      <c r="AG173" s="14">
        <f t="shared" si="26"/>
        <v>1</v>
      </c>
    </row>
    <row r="174" spans="1:33" x14ac:dyDescent="0.3">
      <c r="A174" s="8" t="s">
        <v>269</v>
      </c>
      <c r="B174" s="22">
        <v>45491</v>
      </c>
      <c r="C174" s="9" t="s">
        <v>98</v>
      </c>
      <c r="D174" s="9" t="s">
        <v>46</v>
      </c>
      <c r="E174" s="9" t="s">
        <v>37</v>
      </c>
      <c r="F174" s="9" t="s">
        <v>77</v>
      </c>
      <c r="G174" s="9" t="s">
        <v>81</v>
      </c>
      <c r="H174" s="9" t="s">
        <v>92</v>
      </c>
      <c r="I174" s="9" t="s">
        <v>59</v>
      </c>
      <c r="J174" s="9" t="s">
        <v>68</v>
      </c>
      <c r="K174" s="9" t="s">
        <v>85</v>
      </c>
      <c r="L174" s="10">
        <v>76679</v>
      </c>
      <c r="M174" s="24">
        <v>3.3</v>
      </c>
      <c r="N174" s="12">
        <v>138145</v>
      </c>
      <c r="O174" s="12">
        <v>76537</v>
      </c>
      <c r="P174" s="12">
        <v>69137</v>
      </c>
      <c r="Q174" s="12">
        <v>46822</v>
      </c>
      <c r="R174" s="12">
        <v>330641</v>
      </c>
      <c r="S174" s="12">
        <v>213974</v>
      </c>
      <c r="T174" s="12">
        <v>271916</v>
      </c>
      <c r="U174" s="12">
        <v>541801</v>
      </c>
      <c r="V174" s="13">
        <v>3.8</v>
      </c>
      <c r="W174" s="10">
        <v>56502</v>
      </c>
      <c r="X174" s="9" t="str">
        <f t="shared" si="18"/>
        <v>Jul</v>
      </c>
      <c r="Y174" s="9" t="str">
        <f t="shared" si="19"/>
        <v>2024</v>
      </c>
      <c r="Z174" s="10">
        <v>1</v>
      </c>
      <c r="AA174" s="10">
        <f t="shared" si="20"/>
        <v>0</v>
      </c>
      <c r="AB174" s="10">
        <f t="shared" si="21"/>
        <v>0</v>
      </c>
      <c r="AC174" s="10">
        <f t="shared" si="22"/>
        <v>1</v>
      </c>
      <c r="AD174" s="10">
        <f t="shared" si="23"/>
        <v>0</v>
      </c>
      <c r="AE174" s="10">
        <f t="shared" si="24"/>
        <v>0</v>
      </c>
      <c r="AF174" s="10">
        <f t="shared" si="25"/>
        <v>0</v>
      </c>
      <c r="AG174" s="14">
        <f t="shared" si="26"/>
        <v>0</v>
      </c>
    </row>
    <row r="175" spans="1:33" x14ac:dyDescent="0.3">
      <c r="A175" s="8" t="s">
        <v>270</v>
      </c>
      <c r="B175" s="22">
        <v>45902</v>
      </c>
      <c r="C175" s="9" t="s">
        <v>70</v>
      </c>
      <c r="D175" s="9" t="s">
        <v>46</v>
      </c>
      <c r="E175" s="9" t="s">
        <v>47</v>
      </c>
      <c r="F175" s="9" t="s">
        <v>84</v>
      </c>
      <c r="G175" s="9" t="s">
        <v>95</v>
      </c>
      <c r="H175" s="9" t="s">
        <v>72</v>
      </c>
      <c r="I175" s="9" t="s">
        <v>51</v>
      </c>
      <c r="J175" s="9" t="s">
        <v>52</v>
      </c>
      <c r="K175" s="9" t="s">
        <v>43</v>
      </c>
      <c r="L175" s="10">
        <v>115478</v>
      </c>
      <c r="M175" s="24">
        <v>5.7</v>
      </c>
      <c r="N175" s="12">
        <v>127088</v>
      </c>
      <c r="O175" s="12">
        <v>58171</v>
      </c>
      <c r="P175" s="12">
        <v>349652</v>
      </c>
      <c r="Q175" s="12">
        <v>97937</v>
      </c>
      <c r="R175" s="12">
        <v>632848</v>
      </c>
      <c r="S175" s="12">
        <v>121862</v>
      </c>
      <c r="T175" s="12">
        <v>164604</v>
      </c>
      <c r="U175" s="12">
        <v>326417</v>
      </c>
      <c r="V175" s="13">
        <v>4.7</v>
      </c>
      <c r="W175" s="10">
        <v>112481</v>
      </c>
      <c r="X175" s="9" t="str">
        <f t="shared" si="18"/>
        <v>Sep</v>
      </c>
      <c r="Y175" s="9" t="str">
        <f t="shared" si="19"/>
        <v>2025</v>
      </c>
      <c r="Z175" s="10">
        <v>1</v>
      </c>
      <c r="AA175" s="10">
        <f t="shared" si="20"/>
        <v>1</v>
      </c>
      <c r="AB175" s="10">
        <f t="shared" si="21"/>
        <v>0</v>
      </c>
      <c r="AC175" s="10">
        <f t="shared" si="22"/>
        <v>0</v>
      </c>
      <c r="AD175" s="10">
        <f t="shared" si="23"/>
        <v>0</v>
      </c>
      <c r="AE175" s="10">
        <f t="shared" si="24"/>
        <v>0</v>
      </c>
      <c r="AF175" s="10">
        <f t="shared" si="25"/>
        <v>1</v>
      </c>
      <c r="AG175" s="14">
        <f t="shared" si="26"/>
        <v>1</v>
      </c>
    </row>
    <row r="176" spans="1:33" x14ac:dyDescent="0.3">
      <c r="A176" s="8" t="s">
        <v>271</v>
      </c>
      <c r="B176" s="22">
        <v>45509</v>
      </c>
      <c r="C176" s="9" t="s">
        <v>79</v>
      </c>
      <c r="D176" s="9" t="s">
        <v>87</v>
      </c>
      <c r="E176" s="9" t="s">
        <v>47</v>
      </c>
      <c r="F176" s="9" t="s">
        <v>84</v>
      </c>
      <c r="G176" s="9" t="s">
        <v>39</v>
      </c>
      <c r="H176" s="9" t="s">
        <v>92</v>
      </c>
      <c r="I176" s="9" t="s">
        <v>41</v>
      </c>
      <c r="J176" s="9" t="s">
        <v>111</v>
      </c>
      <c r="K176" s="9" t="s">
        <v>85</v>
      </c>
      <c r="L176" s="10">
        <v>114738</v>
      </c>
      <c r="M176" s="24">
        <v>6</v>
      </c>
      <c r="N176" s="12">
        <v>150424</v>
      </c>
      <c r="O176" s="12">
        <v>34440</v>
      </c>
      <c r="P176" s="12">
        <v>74898</v>
      </c>
      <c r="Q176" s="12">
        <v>81514</v>
      </c>
      <c r="R176" s="12">
        <v>341276</v>
      </c>
      <c r="S176" s="12">
        <v>197092</v>
      </c>
      <c r="T176" s="12">
        <v>287868</v>
      </c>
      <c r="U176" s="12">
        <v>543843</v>
      </c>
      <c r="V176" s="13">
        <v>4.0999999999999996</v>
      </c>
      <c r="W176" s="10">
        <v>278988</v>
      </c>
      <c r="X176" s="9" t="str">
        <f t="shared" si="18"/>
        <v>Aug</v>
      </c>
      <c r="Y176" s="9" t="str">
        <f t="shared" si="19"/>
        <v>2024</v>
      </c>
      <c r="Z176" s="10">
        <v>1</v>
      </c>
      <c r="AA176" s="10">
        <f t="shared" si="20"/>
        <v>0</v>
      </c>
      <c r="AB176" s="10">
        <f t="shared" si="21"/>
        <v>0</v>
      </c>
      <c r="AC176" s="10">
        <f t="shared" si="22"/>
        <v>1</v>
      </c>
      <c r="AD176" s="10">
        <f t="shared" si="23"/>
        <v>0</v>
      </c>
      <c r="AE176" s="10">
        <f t="shared" si="24"/>
        <v>0</v>
      </c>
      <c r="AF176" s="10">
        <f t="shared" si="25"/>
        <v>1</v>
      </c>
      <c r="AG176" s="14">
        <f t="shared" si="26"/>
        <v>0</v>
      </c>
    </row>
    <row r="177" spans="1:33" x14ac:dyDescent="0.3">
      <c r="A177" s="8" t="s">
        <v>272</v>
      </c>
      <c r="B177" s="22">
        <v>45877</v>
      </c>
      <c r="C177" s="9" t="s">
        <v>138</v>
      </c>
      <c r="D177" s="9" t="s">
        <v>80</v>
      </c>
      <c r="E177" s="9" t="s">
        <v>101</v>
      </c>
      <c r="F177" s="9" t="s">
        <v>48</v>
      </c>
      <c r="G177" s="9" t="s">
        <v>49</v>
      </c>
      <c r="H177" s="9" t="s">
        <v>72</v>
      </c>
      <c r="I177" s="9" t="s">
        <v>51</v>
      </c>
      <c r="J177" s="9" t="s">
        <v>88</v>
      </c>
      <c r="K177" s="9" t="s">
        <v>43</v>
      </c>
      <c r="L177" s="10">
        <v>111706</v>
      </c>
      <c r="M177" s="24">
        <v>6</v>
      </c>
      <c r="N177" s="12">
        <v>12883</v>
      </c>
      <c r="O177" s="12">
        <v>76335</v>
      </c>
      <c r="P177" s="12">
        <v>299385</v>
      </c>
      <c r="Q177" s="12">
        <v>87011</v>
      </c>
      <c r="R177" s="12">
        <v>475614</v>
      </c>
      <c r="S177" s="12">
        <v>154728</v>
      </c>
      <c r="T177" s="12">
        <v>211765</v>
      </c>
      <c r="U177" s="12">
        <v>409421</v>
      </c>
      <c r="V177" s="13">
        <v>3.4</v>
      </c>
      <c r="W177" s="10">
        <v>159509</v>
      </c>
      <c r="X177" s="9" t="str">
        <f t="shared" si="18"/>
        <v>Aug</v>
      </c>
      <c r="Y177" s="9" t="str">
        <f t="shared" si="19"/>
        <v>2025</v>
      </c>
      <c r="Z177" s="10">
        <v>1</v>
      </c>
      <c r="AA177" s="10">
        <f t="shared" si="20"/>
        <v>1</v>
      </c>
      <c r="AB177" s="10">
        <f t="shared" si="21"/>
        <v>0</v>
      </c>
      <c r="AC177" s="10">
        <f t="shared" si="22"/>
        <v>0</v>
      </c>
      <c r="AD177" s="10">
        <f t="shared" si="23"/>
        <v>0</v>
      </c>
      <c r="AE177" s="10">
        <f t="shared" si="24"/>
        <v>0</v>
      </c>
      <c r="AF177" s="10">
        <f t="shared" si="25"/>
        <v>1</v>
      </c>
      <c r="AG177" s="14">
        <f t="shared" si="26"/>
        <v>1</v>
      </c>
    </row>
    <row r="178" spans="1:33" x14ac:dyDescent="0.3">
      <c r="A178" s="8" t="s">
        <v>273</v>
      </c>
      <c r="B178" s="22">
        <v>45908</v>
      </c>
      <c r="C178" s="9" t="s">
        <v>70</v>
      </c>
      <c r="D178" s="9" t="s">
        <v>87</v>
      </c>
      <c r="E178" s="9" t="s">
        <v>47</v>
      </c>
      <c r="F178" s="9" t="s">
        <v>84</v>
      </c>
      <c r="G178" s="9" t="s">
        <v>67</v>
      </c>
      <c r="H178" s="9" t="s">
        <v>40</v>
      </c>
      <c r="I178" s="9" t="s">
        <v>96</v>
      </c>
      <c r="J178" s="9" t="s">
        <v>60</v>
      </c>
      <c r="K178" s="9" t="s">
        <v>43</v>
      </c>
      <c r="L178" s="10">
        <v>52201</v>
      </c>
      <c r="M178" s="24">
        <v>4.5</v>
      </c>
      <c r="N178" s="12">
        <v>81086</v>
      </c>
      <c r="O178" s="12">
        <v>12222</v>
      </c>
      <c r="P178" s="12">
        <v>258351</v>
      </c>
      <c r="Q178" s="12">
        <v>22363</v>
      </c>
      <c r="R178" s="12">
        <v>374022</v>
      </c>
      <c r="S178" s="12">
        <v>139105</v>
      </c>
      <c r="T178" s="12">
        <v>149299</v>
      </c>
      <c r="U178" s="12">
        <v>345123</v>
      </c>
      <c r="V178" s="13">
        <v>3.9</v>
      </c>
      <c r="W178" s="10">
        <v>97209</v>
      </c>
      <c r="X178" s="9" t="str">
        <f t="shared" si="18"/>
        <v>Sep</v>
      </c>
      <c r="Y178" s="9" t="str">
        <f t="shared" si="19"/>
        <v>2025</v>
      </c>
      <c r="Z178" s="10">
        <v>1</v>
      </c>
      <c r="AA178" s="10">
        <f t="shared" si="20"/>
        <v>1</v>
      </c>
      <c r="AB178" s="10">
        <f t="shared" si="21"/>
        <v>0</v>
      </c>
      <c r="AC178" s="10">
        <f t="shared" si="22"/>
        <v>0</v>
      </c>
      <c r="AD178" s="10">
        <f t="shared" si="23"/>
        <v>0</v>
      </c>
      <c r="AE178" s="10">
        <f t="shared" si="24"/>
        <v>0</v>
      </c>
      <c r="AF178" s="10">
        <f t="shared" si="25"/>
        <v>0</v>
      </c>
      <c r="AG178" s="14">
        <f t="shared" si="26"/>
        <v>1</v>
      </c>
    </row>
    <row r="179" spans="1:33" x14ac:dyDescent="0.3">
      <c r="A179" s="8" t="s">
        <v>274</v>
      </c>
      <c r="B179" s="22">
        <v>45764</v>
      </c>
      <c r="C179" s="9" t="s">
        <v>75</v>
      </c>
      <c r="D179" s="9" t="s">
        <v>46</v>
      </c>
      <c r="E179" s="9" t="s">
        <v>47</v>
      </c>
      <c r="F179" s="9" t="s">
        <v>84</v>
      </c>
      <c r="G179" s="9" t="s">
        <v>49</v>
      </c>
      <c r="H179" s="9" t="s">
        <v>72</v>
      </c>
      <c r="I179" s="9" t="s">
        <v>51</v>
      </c>
      <c r="J179" s="9" t="s">
        <v>111</v>
      </c>
      <c r="K179" s="9" t="s">
        <v>43</v>
      </c>
      <c r="L179" s="10">
        <v>171517</v>
      </c>
      <c r="M179" s="24">
        <v>9.1999999999999993</v>
      </c>
      <c r="N179" s="12">
        <v>104878</v>
      </c>
      <c r="O179" s="12">
        <v>56812</v>
      </c>
      <c r="P179" s="12">
        <v>156031</v>
      </c>
      <c r="Q179" s="12">
        <v>102030</v>
      </c>
      <c r="R179" s="12">
        <v>419751</v>
      </c>
      <c r="S179" s="12">
        <v>214868</v>
      </c>
      <c r="T179" s="12">
        <v>83343</v>
      </c>
      <c r="U179" s="12">
        <v>308735</v>
      </c>
      <c r="V179" s="13">
        <v>3.8</v>
      </c>
      <c r="W179" s="10">
        <v>294743</v>
      </c>
      <c r="X179" s="9" t="str">
        <f t="shared" si="18"/>
        <v>Apr</v>
      </c>
      <c r="Y179" s="9" t="str">
        <f t="shared" si="19"/>
        <v>2025</v>
      </c>
      <c r="Z179" s="10">
        <v>1</v>
      </c>
      <c r="AA179" s="10">
        <f t="shared" si="20"/>
        <v>1</v>
      </c>
      <c r="AB179" s="10">
        <f t="shared" si="21"/>
        <v>0</v>
      </c>
      <c r="AC179" s="10">
        <f t="shared" si="22"/>
        <v>0</v>
      </c>
      <c r="AD179" s="10">
        <f t="shared" si="23"/>
        <v>0</v>
      </c>
      <c r="AE179" s="10">
        <f t="shared" si="24"/>
        <v>0</v>
      </c>
      <c r="AF179" s="10">
        <f t="shared" si="25"/>
        <v>1</v>
      </c>
      <c r="AG179" s="14">
        <f t="shared" si="26"/>
        <v>1</v>
      </c>
    </row>
    <row r="180" spans="1:33" x14ac:dyDescent="0.3">
      <c r="A180" s="8" t="s">
        <v>275</v>
      </c>
      <c r="B180" s="22">
        <v>45726</v>
      </c>
      <c r="C180" s="9" t="s">
        <v>90</v>
      </c>
      <c r="D180" s="9" t="s">
        <v>64</v>
      </c>
      <c r="E180" s="9" t="s">
        <v>47</v>
      </c>
      <c r="F180" s="9" t="s">
        <v>84</v>
      </c>
      <c r="G180" s="9" t="s">
        <v>39</v>
      </c>
      <c r="H180" s="9" t="s">
        <v>40</v>
      </c>
      <c r="I180" s="9" t="s">
        <v>73</v>
      </c>
      <c r="J180" s="9" t="s">
        <v>60</v>
      </c>
      <c r="K180" s="9" t="s">
        <v>165</v>
      </c>
      <c r="L180" s="10">
        <v>61089</v>
      </c>
      <c r="M180" s="24">
        <v>7</v>
      </c>
      <c r="N180" s="12">
        <v>2318</v>
      </c>
      <c r="O180" s="12">
        <v>36136</v>
      </c>
      <c r="P180" s="12">
        <v>29853</v>
      </c>
      <c r="Q180" s="12">
        <v>41889</v>
      </c>
      <c r="R180" s="12">
        <v>110196</v>
      </c>
      <c r="S180" s="12">
        <v>183783</v>
      </c>
      <c r="T180" s="12">
        <v>207674</v>
      </c>
      <c r="U180" s="12">
        <v>419371</v>
      </c>
      <c r="V180" s="13">
        <v>3.9</v>
      </c>
      <c r="W180" s="10">
        <v>282701</v>
      </c>
      <c r="X180" s="9" t="str">
        <f t="shared" si="18"/>
        <v>Mar</v>
      </c>
      <c r="Y180" s="9" t="str">
        <f t="shared" si="19"/>
        <v>2025</v>
      </c>
      <c r="Z180" s="10">
        <v>1</v>
      </c>
      <c r="AA180" s="10">
        <f t="shared" si="20"/>
        <v>0</v>
      </c>
      <c r="AB180" s="10">
        <f t="shared" si="21"/>
        <v>0</v>
      </c>
      <c r="AC180" s="10">
        <f t="shared" si="22"/>
        <v>0</v>
      </c>
      <c r="AD180" s="10">
        <f t="shared" si="23"/>
        <v>0</v>
      </c>
      <c r="AE180" s="10">
        <f t="shared" si="24"/>
        <v>1</v>
      </c>
      <c r="AF180" s="10">
        <f t="shared" si="25"/>
        <v>0</v>
      </c>
      <c r="AG180" s="14">
        <f t="shared" si="26"/>
        <v>0</v>
      </c>
    </row>
    <row r="181" spans="1:33" x14ac:dyDescent="0.3">
      <c r="A181" s="8" t="s">
        <v>276</v>
      </c>
      <c r="B181" s="22">
        <v>45315</v>
      </c>
      <c r="C181" s="9" t="s">
        <v>138</v>
      </c>
      <c r="D181" s="9" t="s">
        <v>55</v>
      </c>
      <c r="E181" s="9" t="s">
        <v>101</v>
      </c>
      <c r="F181" s="9" t="s">
        <v>48</v>
      </c>
      <c r="G181" s="9" t="s">
        <v>95</v>
      </c>
      <c r="H181" s="9" t="s">
        <v>92</v>
      </c>
      <c r="I181" s="9" t="s">
        <v>96</v>
      </c>
      <c r="J181" s="9" t="s">
        <v>42</v>
      </c>
      <c r="K181" s="9" t="s">
        <v>43</v>
      </c>
      <c r="L181" s="10">
        <v>4500</v>
      </c>
      <c r="M181" s="24">
        <v>6.1</v>
      </c>
      <c r="N181" s="12">
        <v>44182</v>
      </c>
      <c r="O181" s="12">
        <v>21173</v>
      </c>
      <c r="P181" s="12">
        <v>48999</v>
      </c>
      <c r="Q181" s="12">
        <v>1831</v>
      </c>
      <c r="R181" s="12">
        <v>116185</v>
      </c>
      <c r="S181" s="12">
        <v>44647</v>
      </c>
      <c r="T181" s="12">
        <v>301960</v>
      </c>
      <c r="U181" s="12">
        <v>377699</v>
      </c>
      <c r="V181" s="13">
        <v>3.4</v>
      </c>
      <c r="W181" s="10">
        <v>120813</v>
      </c>
      <c r="X181" s="9" t="str">
        <f t="shared" si="18"/>
        <v>Jan</v>
      </c>
      <c r="Y181" s="9" t="str">
        <f t="shared" si="19"/>
        <v>2024</v>
      </c>
      <c r="Z181" s="10">
        <v>1</v>
      </c>
      <c r="AA181" s="10">
        <f t="shared" si="20"/>
        <v>1</v>
      </c>
      <c r="AB181" s="10">
        <f t="shared" si="21"/>
        <v>0</v>
      </c>
      <c r="AC181" s="10">
        <f t="shared" si="22"/>
        <v>0</v>
      </c>
      <c r="AD181" s="10">
        <f t="shared" si="23"/>
        <v>0</v>
      </c>
      <c r="AE181" s="10">
        <f t="shared" si="24"/>
        <v>0</v>
      </c>
      <c r="AF181" s="10">
        <f t="shared" si="25"/>
        <v>0</v>
      </c>
      <c r="AG181" s="14">
        <f t="shared" si="26"/>
        <v>0</v>
      </c>
    </row>
    <row r="182" spans="1:33" x14ac:dyDescent="0.3">
      <c r="A182" s="8" t="s">
        <v>277</v>
      </c>
      <c r="B182" s="22">
        <v>45773</v>
      </c>
      <c r="C182" s="9" t="s">
        <v>70</v>
      </c>
      <c r="D182" s="9" t="s">
        <v>80</v>
      </c>
      <c r="E182" s="9" t="s">
        <v>37</v>
      </c>
      <c r="F182" s="9" t="s">
        <v>56</v>
      </c>
      <c r="G182" s="9" t="s">
        <v>71</v>
      </c>
      <c r="H182" s="9" t="s">
        <v>50</v>
      </c>
      <c r="I182" s="9" t="s">
        <v>51</v>
      </c>
      <c r="J182" s="9" t="s">
        <v>68</v>
      </c>
      <c r="K182" s="9" t="s">
        <v>85</v>
      </c>
      <c r="L182" s="10">
        <v>100733</v>
      </c>
      <c r="M182" s="24">
        <v>5.0999999999999996</v>
      </c>
      <c r="N182" s="12">
        <v>4996</v>
      </c>
      <c r="O182" s="12">
        <v>26442</v>
      </c>
      <c r="P182" s="12">
        <v>339630</v>
      </c>
      <c r="Q182" s="12">
        <v>65004</v>
      </c>
      <c r="R182" s="12">
        <v>436072</v>
      </c>
      <c r="S182" s="12">
        <v>125263</v>
      </c>
      <c r="T182" s="12">
        <v>46461</v>
      </c>
      <c r="U182" s="12">
        <v>201439</v>
      </c>
      <c r="V182" s="13">
        <v>5</v>
      </c>
      <c r="W182" s="10">
        <v>156033</v>
      </c>
      <c r="X182" s="9" t="str">
        <f t="shared" si="18"/>
        <v>Apr</v>
      </c>
      <c r="Y182" s="9" t="str">
        <f t="shared" si="19"/>
        <v>2025</v>
      </c>
      <c r="Z182" s="10">
        <v>1</v>
      </c>
      <c r="AA182" s="10">
        <f t="shared" si="20"/>
        <v>0</v>
      </c>
      <c r="AB182" s="10">
        <f t="shared" si="21"/>
        <v>0</v>
      </c>
      <c r="AC182" s="10">
        <f t="shared" si="22"/>
        <v>1</v>
      </c>
      <c r="AD182" s="10">
        <f t="shared" si="23"/>
        <v>0</v>
      </c>
      <c r="AE182" s="10">
        <f t="shared" si="24"/>
        <v>0</v>
      </c>
      <c r="AF182" s="10">
        <f t="shared" si="25"/>
        <v>1</v>
      </c>
      <c r="AG182" s="14">
        <f t="shared" si="26"/>
        <v>1</v>
      </c>
    </row>
    <row r="183" spans="1:33" x14ac:dyDescent="0.3">
      <c r="A183" s="8" t="s">
        <v>278</v>
      </c>
      <c r="B183" s="22">
        <v>45925</v>
      </c>
      <c r="C183" s="9" t="s">
        <v>98</v>
      </c>
      <c r="D183" s="9" t="s">
        <v>99</v>
      </c>
      <c r="E183" s="9" t="s">
        <v>47</v>
      </c>
      <c r="F183" s="9" t="s">
        <v>56</v>
      </c>
      <c r="G183" s="9" t="s">
        <v>71</v>
      </c>
      <c r="H183" s="9" t="s">
        <v>92</v>
      </c>
      <c r="I183" s="9" t="s">
        <v>73</v>
      </c>
      <c r="J183" s="9" t="s">
        <v>60</v>
      </c>
      <c r="K183" s="9" t="s">
        <v>43</v>
      </c>
      <c r="L183" s="10">
        <v>228508</v>
      </c>
      <c r="M183" s="24">
        <v>8.6999999999999993</v>
      </c>
      <c r="N183" s="12">
        <v>18018</v>
      </c>
      <c r="O183" s="12">
        <v>41527</v>
      </c>
      <c r="P183" s="12">
        <v>210687</v>
      </c>
      <c r="Q183" s="12">
        <v>71945</v>
      </c>
      <c r="R183" s="12">
        <v>342177</v>
      </c>
      <c r="S183" s="12">
        <v>109818</v>
      </c>
      <c r="T183" s="12">
        <v>282794</v>
      </c>
      <c r="U183" s="12">
        <v>447191</v>
      </c>
      <c r="V183" s="13">
        <v>3.7</v>
      </c>
      <c r="W183" s="10">
        <v>316001</v>
      </c>
      <c r="X183" s="9" t="str">
        <f t="shared" si="18"/>
        <v>Sep</v>
      </c>
      <c r="Y183" s="9" t="str">
        <f t="shared" si="19"/>
        <v>2025</v>
      </c>
      <c r="Z183" s="10">
        <v>1</v>
      </c>
      <c r="AA183" s="10">
        <f t="shared" si="20"/>
        <v>1</v>
      </c>
      <c r="AB183" s="10">
        <f t="shared" si="21"/>
        <v>0</v>
      </c>
      <c r="AC183" s="10">
        <f t="shared" si="22"/>
        <v>0</v>
      </c>
      <c r="AD183" s="10">
        <f t="shared" si="23"/>
        <v>0</v>
      </c>
      <c r="AE183" s="10">
        <f t="shared" si="24"/>
        <v>0</v>
      </c>
      <c r="AF183" s="10">
        <f t="shared" si="25"/>
        <v>1</v>
      </c>
      <c r="AG183" s="14">
        <f t="shared" si="26"/>
        <v>0</v>
      </c>
    </row>
    <row r="184" spans="1:33" x14ac:dyDescent="0.3">
      <c r="A184" s="8" t="s">
        <v>279</v>
      </c>
      <c r="B184" s="22">
        <v>45587</v>
      </c>
      <c r="C184" s="9" t="s">
        <v>35</v>
      </c>
      <c r="D184" s="9" t="s">
        <v>76</v>
      </c>
      <c r="E184" s="9" t="s">
        <v>65</v>
      </c>
      <c r="F184" s="9" t="s">
        <v>66</v>
      </c>
      <c r="G184" s="9" t="s">
        <v>81</v>
      </c>
      <c r="H184" s="9" t="s">
        <v>72</v>
      </c>
      <c r="I184" s="9" t="s">
        <v>51</v>
      </c>
      <c r="J184" s="9" t="s">
        <v>88</v>
      </c>
      <c r="K184" s="9" t="s">
        <v>43</v>
      </c>
      <c r="L184" s="10">
        <v>86694</v>
      </c>
      <c r="M184" s="24">
        <v>9</v>
      </c>
      <c r="N184" s="12">
        <v>158075</v>
      </c>
      <c r="O184" s="12">
        <v>75132</v>
      </c>
      <c r="P184" s="12">
        <v>256355</v>
      </c>
      <c r="Q184" s="12">
        <v>62839</v>
      </c>
      <c r="R184" s="12">
        <v>552401</v>
      </c>
      <c r="S184" s="12">
        <v>193780</v>
      </c>
      <c r="T184" s="12">
        <v>240060</v>
      </c>
      <c r="U184" s="12">
        <v>486675</v>
      </c>
      <c r="V184" s="13">
        <v>4.3</v>
      </c>
      <c r="W184" s="10">
        <v>195129</v>
      </c>
      <c r="X184" s="9" t="str">
        <f t="shared" si="18"/>
        <v>Oct</v>
      </c>
      <c r="Y184" s="9" t="str">
        <f t="shared" si="19"/>
        <v>2024</v>
      </c>
      <c r="Z184" s="10">
        <v>1</v>
      </c>
      <c r="AA184" s="10">
        <f t="shared" si="20"/>
        <v>1</v>
      </c>
      <c r="AB184" s="10">
        <f t="shared" si="21"/>
        <v>0</v>
      </c>
      <c r="AC184" s="10">
        <f t="shared" si="22"/>
        <v>0</v>
      </c>
      <c r="AD184" s="10">
        <f t="shared" si="23"/>
        <v>0</v>
      </c>
      <c r="AE184" s="10">
        <f t="shared" si="24"/>
        <v>0</v>
      </c>
      <c r="AF184" s="10">
        <f t="shared" si="25"/>
        <v>0</v>
      </c>
      <c r="AG184" s="14">
        <f t="shared" si="26"/>
        <v>1</v>
      </c>
    </row>
    <row r="185" spans="1:33" x14ac:dyDescent="0.3">
      <c r="A185" s="8" t="s">
        <v>280</v>
      </c>
      <c r="B185" s="22">
        <v>45903</v>
      </c>
      <c r="C185" s="9" t="s">
        <v>98</v>
      </c>
      <c r="D185" s="9" t="s">
        <v>80</v>
      </c>
      <c r="E185" s="9" t="s">
        <v>65</v>
      </c>
      <c r="F185" s="9" t="s">
        <v>84</v>
      </c>
      <c r="G185" s="9" t="s">
        <v>49</v>
      </c>
      <c r="H185" s="9" t="s">
        <v>92</v>
      </c>
      <c r="I185" s="9" t="s">
        <v>51</v>
      </c>
      <c r="J185" s="9" t="s">
        <v>88</v>
      </c>
      <c r="K185" s="9" t="s">
        <v>43</v>
      </c>
      <c r="L185" s="10">
        <v>100247</v>
      </c>
      <c r="M185" s="24">
        <v>2.9</v>
      </c>
      <c r="N185" s="12">
        <v>71703</v>
      </c>
      <c r="O185" s="12">
        <v>75531</v>
      </c>
      <c r="P185" s="12">
        <v>163529</v>
      </c>
      <c r="Q185" s="12">
        <v>50131</v>
      </c>
      <c r="R185" s="12">
        <v>360894</v>
      </c>
      <c r="S185" s="12">
        <v>165174</v>
      </c>
      <c r="T185" s="12">
        <v>125970</v>
      </c>
      <c r="U185" s="12">
        <v>346655</v>
      </c>
      <c r="V185" s="13">
        <v>3.5</v>
      </c>
      <c r="W185" s="10">
        <v>91472</v>
      </c>
      <c r="X185" s="9" t="str">
        <f t="shared" si="18"/>
        <v>Sep</v>
      </c>
      <c r="Y185" s="9" t="str">
        <f t="shared" si="19"/>
        <v>2025</v>
      </c>
      <c r="Z185" s="10">
        <v>1</v>
      </c>
      <c r="AA185" s="10">
        <f t="shared" si="20"/>
        <v>1</v>
      </c>
      <c r="AB185" s="10">
        <f t="shared" si="21"/>
        <v>0</v>
      </c>
      <c r="AC185" s="10">
        <f t="shared" si="22"/>
        <v>0</v>
      </c>
      <c r="AD185" s="10">
        <f t="shared" si="23"/>
        <v>0</v>
      </c>
      <c r="AE185" s="10">
        <f t="shared" si="24"/>
        <v>0</v>
      </c>
      <c r="AF185" s="10">
        <f t="shared" si="25"/>
        <v>1</v>
      </c>
      <c r="AG185" s="14">
        <f t="shared" si="26"/>
        <v>1</v>
      </c>
    </row>
    <row r="186" spans="1:33" x14ac:dyDescent="0.3">
      <c r="A186" s="8" t="s">
        <v>281</v>
      </c>
      <c r="B186" s="22">
        <v>45857</v>
      </c>
      <c r="C186" s="9" t="s">
        <v>94</v>
      </c>
      <c r="D186" s="9" t="s">
        <v>99</v>
      </c>
      <c r="E186" s="9" t="s">
        <v>65</v>
      </c>
      <c r="F186" s="9" t="s">
        <v>56</v>
      </c>
      <c r="G186" s="9" t="s">
        <v>57</v>
      </c>
      <c r="H186" s="9" t="s">
        <v>50</v>
      </c>
      <c r="I186" s="9" t="s">
        <v>59</v>
      </c>
      <c r="J186" s="9" t="s">
        <v>52</v>
      </c>
      <c r="K186" s="9" t="s">
        <v>43</v>
      </c>
      <c r="L186" s="10">
        <v>19468</v>
      </c>
      <c r="M186" s="24">
        <v>4.4000000000000004</v>
      </c>
      <c r="N186" s="12">
        <v>144673</v>
      </c>
      <c r="O186" s="12">
        <v>5026</v>
      </c>
      <c r="P186" s="12">
        <v>130130</v>
      </c>
      <c r="Q186" s="12">
        <v>6047</v>
      </c>
      <c r="R186" s="12">
        <v>285876</v>
      </c>
      <c r="S186" s="12">
        <v>61567</v>
      </c>
      <c r="T186" s="12">
        <v>203742</v>
      </c>
      <c r="U186" s="12">
        <v>310669</v>
      </c>
      <c r="V186" s="13">
        <v>3.6</v>
      </c>
      <c r="W186" s="10">
        <v>412188</v>
      </c>
      <c r="X186" s="9" t="str">
        <f t="shared" si="18"/>
        <v>Jul</v>
      </c>
      <c r="Y186" s="9" t="str">
        <f t="shared" si="19"/>
        <v>2025</v>
      </c>
      <c r="Z186" s="10">
        <v>1</v>
      </c>
      <c r="AA186" s="10">
        <f t="shared" si="20"/>
        <v>1</v>
      </c>
      <c r="AB186" s="10">
        <f t="shared" si="21"/>
        <v>0</v>
      </c>
      <c r="AC186" s="10">
        <f t="shared" si="22"/>
        <v>0</v>
      </c>
      <c r="AD186" s="10">
        <f t="shared" si="23"/>
        <v>0</v>
      </c>
      <c r="AE186" s="10">
        <f t="shared" si="24"/>
        <v>0</v>
      </c>
      <c r="AF186" s="10">
        <f t="shared" si="25"/>
        <v>0</v>
      </c>
      <c r="AG186" s="14">
        <f t="shared" si="26"/>
        <v>0</v>
      </c>
    </row>
    <row r="187" spans="1:33" x14ac:dyDescent="0.3">
      <c r="A187" s="8" t="s">
        <v>282</v>
      </c>
      <c r="B187" s="22">
        <v>45768</v>
      </c>
      <c r="C187" s="9" t="s">
        <v>119</v>
      </c>
      <c r="D187" s="9" t="s">
        <v>55</v>
      </c>
      <c r="E187" s="9" t="s">
        <v>101</v>
      </c>
      <c r="F187" s="9" t="s">
        <v>48</v>
      </c>
      <c r="G187" s="9" t="s">
        <v>39</v>
      </c>
      <c r="H187" s="9" t="s">
        <v>92</v>
      </c>
      <c r="I187" s="9" t="s">
        <v>73</v>
      </c>
      <c r="J187" s="9" t="s">
        <v>88</v>
      </c>
      <c r="K187" s="9" t="s">
        <v>43</v>
      </c>
      <c r="L187" s="10">
        <v>71958</v>
      </c>
      <c r="M187" s="24">
        <v>4</v>
      </c>
      <c r="N187" s="12">
        <v>12228</v>
      </c>
      <c r="O187" s="12">
        <v>19516</v>
      </c>
      <c r="P187" s="12">
        <v>226977</v>
      </c>
      <c r="Q187" s="12">
        <v>22312</v>
      </c>
      <c r="R187" s="12">
        <v>281033</v>
      </c>
      <c r="S187" s="12">
        <v>195566</v>
      </c>
      <c r="T187" s="12">
        <v>245392</v>
      </c>
      <c r="U187" s="12">
        <v>470315</v>
      </c>
      <c r="V187" s="13">
        <v>4.3</v>
      </c>
      <c r="W187" s="10">
        <v>164754</v>
      </c>
      <c r="X187" s="9" t="str">
        <f t="shared" si="18"/>
        <v>Apr</v>
      </c>
      <c r="Y187" s="9" t="str">
        <f t="shared" si="19"/>
        <v>2025</v>
      </c>
      <c r="Z187" s="10">
        <v>1</v>
      </c>
      <c r="AA187" s="10">
        <f t="shared" si="20"/>
        <v>1</v>
      </c>
      <c r="AB187" s="10">
        <f t="shared" si="21"/>
        <v>0</v>
      </c>
      <c r="AC187" s="10">
        <f t="shared" si="22"/>
        <v>0</v>
      </c>
      <c r="AD187" s="10">
        <f t="shared" si="23"/>
        <v>0</v>
      </c>
      <c r="AE187" s="10">
        <f t="shared" si="24"/>
        <v>0</v>
      </c>
      <c r="AF187" s="10">
        <f t="shared" si="25"/>
        <v>0</v>
      </c>
      <c r="AG187" s="14">
        <f t="shared" si="26"/>
        <v>0</v>
      </c>
    </row>
    <row r="188" spans="1:33" x14ac:dyDescent="0.3">
      <c r="A188" s="8" t="s">
        <v>283</v>
      </c>
      <c r="B188" s="22">
        <v>45549</v>
      </c>
      <c r="C188" s="9" t="s">
        <v>35</v>
      </c>
      <c r="D188" s="9" t="s">
        <v>80</v>
      </c>
      <c r="E188" s="9" t="s">
        <v>47</v>
      </c>
      <c r="F188" s="9" t="s">
        <v>77</v>
      </c>
      <c r="G188" s="9" t="s">
        <v>57</v>
      </c>
      <c r="H188" s="9" t="s">
        <v>40</v>
      </c>
      <c r="I188" s="9" t="s">
        <v>96</v>
      </c>
      <c r="J188" s="9" t="s">
        <v>68</v>
      </c>
      <c r="K188" s="9" t="s">
        <v>43</v>
      </c>
      <c r="L188" s="10">
        <v>10342</v>
      </c>
      <c r="M188" s="24">
        <v>8.9</v>
      </c>
      <c r="N188" s="12">
        <v>36826</v>
      </c>
      <c r="O188" s="12">
        <v>81937</v>
      </c>
      <c r="P188" s="12">
        <v>313312</v>
      </c>
      <c r="Q188" s="12">
        <v>7451</v>
      </c>
      <c r="R188" s="12">
        <v>439526</v>
      </c>
      <c r="S188" s="12">
        <v>177469</v>
      </c>
      <c r="T188" s="12">
        <v>93675</v>
      </c>
      <c r="U188" s="12">
        <v>314127</v>
      </c>
      <c r="V188" s="13">
        <v>3.9</v>
      </c>
      <c r="W188" s="10">
        <v>109891</v>
      </c>
      <c r="X188" s="9" t="str">
        <f t="shared" si="18"/>
        <v>Sep</v>
      </c>
      <c r="Y188" s="9" t="str">
        <f t="shared" si="19"/>
        <v>2024</v>
      </c>
      <c r="Z188" s="10">
        <v>1</v>
      </c>
      <c r="AA188" s="10">
        <f t="shared" si="20"/>
        <v>1</v>
      </c>
      <c r="AB188" s="10">
        <f t="shared" si="21"/>
        <v>0</v>
      </c>
      <c r="AC188" s="10">
        <f t="shared" si="22"/>
        <v>0</v>
      </c>
      <c r="AD188" s="10">
        <f t="shared" si="23"/>
        <v>0</v>
      </c>
      <c r="AE188" s="10">
        <f t="shared" si="24"/>
        <v>0</v>
      </c>
      <c r="AF188" s="10">
        <f t="shared" si="25"/>
        <v>0</v>
      </c>
      <c r="AG188" s="14">
        <f t="shared" si="26"/>
        <v>1</v>
      </c>
    </row>
    <row r="189" spans="1:33" x14ac:dyDescent="0.3">
      <c r="A189" s="8" t="s">
        <v>284</v>
      </c>
      <c r="B189" s="22">
        <v>45838</v>
      </c>
      <c r="C189" s="9" t="s">
        <v>109</v>
      </c>
      <c r="D189" s="9" t="s">
        <v>80</v>
      </c>
      <c r="E189" s="9" t="s">
        <v>101</v>
      </c>
      <c r="F189" s="9" t="s">
        <v>48</v>
      </c>
      <c r="G189" s="9" t="s">
        <v>39</v>
      </c>
      <c r="H189" s="9" t="s">
        <v>50</v>
      </c>
      <c r="I189" s="9" t="s">
        <v>96</v>
      </c>
      <c r="J189" s="9" t="s">
        <v>68</v>
      </c>
      <c r="K189" s="9" t="s">
        <v>85</v>
      </c>
      <c r="L189" s="10">
        <v>46884</v>
      </c>
      <c r="M189" s="24">
        <v>8.1</v>
      </c>
      <c r="N189" s="12">
        <v>30757</v>
      </c>
      <c r="O189" s="12">
        <v>22034</v>
      </c>
      <c r="P189" s="12">
        <v>116152</v>
      </c>
      <c r="Q189" s="12">
        <v>28790</v>
      </c>
      <c r="R189" s="12">
        <v>197733</v>
      </c>
      <c r="S189" s="12">
        <v>219116</v>
      </c>
      <c r="T189" s="12">
        <v>47866</v>
      </c>
      <c r="U189" s="12">
        <v>301900</v>
      </c>
      <c r="V189" s="13">
        <v>4.4000000000000004</v>
      </c>
      <c r="W189" s="10">
        <v>271988</v>
      </c>
      <c r="X189" s="9" t="str">
        <f t="shared" si="18"/>
        <v>Jun</v>
      </c>
      <c r="Y189" s="9" t="str">
        <f t="shared" si="19"/>
        <v>2025</v>
      </c>
      <c r="Z189" s="10">
        <v>1</v>
      </c>
      <c r="AA189" s="10">
        <f t="shared" si="20"/>
        <v>0</v>
      </c>
      <c r="AB189" s="10">
        <f t="shared" si="21"/>
        <v>0</v>
      </c>
      <c r="AC189" s="10">
        <f t="shared" si="22"/>
        <v>1</v>
      </c>
      <c r="AD189" s="10">
        <f t="shared" si="23"/>
        <v>0</v>
      </c>
      <c r="AE189" s="10">
        <f t="shared" si="24"/>
        <v>0</v>
      </c>
      <c r="AF189" s="10">
        <f t="shared" si="25"/>
        <v>0</v>
      </c>
      <c r="AG189" s="14">
        <f t="shared" si="26"/>
        <v>0</v>
      </c>
    </row>
    <row r="190" spans="1:33" x14ac:dyDescent="0.3">
      <c r="A190" s="8" t="s">
        <v>285</v>
      </c>
      <c r="B190" s="22">
        <v>45622</v>
      </c>
      <c r="C190" s="9" t="s">
        <v>150</v>
      </c>
      <c r="D190" s="9" t="s">
        <v>55</v>
      </c>
      <c r="E190" s="9" t="s">
        <v>65</v>
      </c>
      <c r="F190" s="9" t="s">
        <v>56</v>
      </c>
      <c r="G190" s="9" t="s">
        <v>71</v>
      </c>
      <c r="H190" s="9" t="s">
        <v>92</v>
      </c>
      <c r="I190" s="9" t="s">
        <v>41</v>
      </c>
      <c r="J190" s="9" t="s">
        <v>68</v>
      </c>
      <c r="K190" s="9" t="s">
        <v>43</v>
      </c>
      <c r="L190" s="10">
        <v>20360</v>
      </c>
      <c r="M190" s="24">
        <v>3.3</v>
      </c>
      <c r="N190" s="12">
        <v>111201</v>
      </c>
      <c r="O190" s="12">
        <v>74119</v>
      </c>
      <c r="P190" s="12">
        <v>330875</v>
      </c>
      <c r="Q190" s="12">
        <v>12121</v>
      </c>
      <c r="R190" s="12">
        <v>528316</v>
      </c>
      <c r="S190" s="12">
        <v>180266</v>
      </c>
      <c r="T190" s="12">
        <v>69931</v>
      </c>
      <c r="U190" s="12">
        <v>292089</v>
      </c>
      <c r="V190" s="13">
        <v>4.0999999999999996</v>
      </c>
      <c r="W190" s="10">
        <v>116635</v>
      </c>
      <c r="X190" s="9" t="str">
        <f t="shared" si="18"/>
        <v>Nov</v>
      </c>
      <c r="Y190" s="9" t="str">
        <f t="shared" si="19"/>
        <v>2024</v>
      </c>
      <c r="Z190" s="10">
        <v>1</v>
      </c>
      <c r="AA190" s="10">
        <f t="shared" si="20"/>
        <v>1</v>
      </c>
      <c r="AB190" s="10">
        <f t="shared" si="21"/>
        <v>0</v>
      </c>
      <c r="AC190" s="10">
        <f t="shared" si="22"/>
        <v>0</v>
      </c>
      <c r="AD190" s="10">
        <f t="shared" si="23"/>
        <v>0</v>
      </c>
      <c r="AE190" s="10">
        <f t="shared" si="24"/>
        <v>0</v>
      </c>
      <c r="AF190" s="10">
        <f t="shared" si="25"/>
        <v>0</v>
      </c>
      <c r="AG190" s="14">
        <f t="shared" si="26"/>
        <v>1</v>
      </c>
    </row>
    <row r="191" spans="1:33" x14ac:dyDescent="0.3">
      <c r="A191" s="8" t="s">
        <v>286</v>
      </c>
      <c r="B191" s="22">
        <v>46016</v>
      </c>
      <c r="C191" s="9" t="s">
        <v>45</v>
      </c>
      <c r="D191" s="9" t="s">
        <v>55</v>
      </c>
      <c r="E191" s="9" t="s">
        <v>101</v>
      </c>
      <c r="F191" s="9" t="s">
        <v>66</v>
      </c>
      <c r="G191" s="9" t="s">
        <v>39</v>
      </c>
      <c r="H191" s="9" t="s">
        <v>72</v>
      </c>
      <c r="I191" s="9" t="s">
        <v>59</v>
      </c>
      <c r="J191" s="9" t="s">
        <v>88</v>
      </c>
      <c r="K191" s="9" t="s">
        <v>61</v>
      </c>
      <c r="L191" s="10">
        <v>66153</v>
      </c>
      <c r="M191" s="24">
        <v>5.2</v>
      </c>
      <c r="N191" s="12">
        <v>111292</v>
      </c>
      <c r="O191" s="12">
        <v>44515</v>
      </c>
      <c r="P191" s="12">
        <v>187108</v>
      </c>
      <c r="Q191" s="12">
        <v>32877</v>
      </c>
      <c r="R191" s="12">
        <v>375792</v>
      </c>
      <c r="S191" s="12">
        <v>208569</v>
      </c>
      <c r="T191" s="12">
        <v>164243</v>
      </c>
      <c r="U191" s="12">
        <v>388603</v>
      </c>
      <c r="V191" s="13">
        <v>4.2</v>
      </c>
      <c r="W191" s="10">
        <v>286048</v>
      </c>
      <c r="X191" s="9" t="str">
        <f t="shared" si="18"/>
        <v>Dec</v>
      </c>
      <c r="Y191" s="9" t="str">
        <f t="shared" si="19"/>
        <v>2025</v>
      </c>
      <c r="Z191" s="10">
        <v>1</v>
      </c>
      <c r="AA191" s="10">
        <f t="shared" si="20"/>
        <v>0</v>
      </c>
      <c r="AB191" s="10">
        <f t="shared" si="21"/>
        <v>1</v>
      </c>
      <c r="AC191" s="10">
        <f t="shared" si="22"/>
        <v>0</v>
      </c>
      <c r="AD191" s="10">
        <f t="shared" si="23"/>
        <v>0</v>
      </c>
      <c r="AE191" s="10">
        <f t="shared" si="24"/>
        <v>0</v>
      </c>
      <c r="AF191" s="10">
        <f t="shared" si="25"/>
        <v>0</v>
      </c>
      <c r="AG191" s="14">
        <f t="shared" si="26"/>
        <v>0</v>
      </c>
    </row>
    <row r="192" spans="1:33" x14ac:dyDescent="0.3">
      <c r="A192" s="8" t="s">
        <v>287</v>
      </c>
      <c r="B192" s="22">
        <v>45321</v>
      </c>
      <c r="C192" s="9" t="s">
        <v>138</v>
      </c>
      <c r="D192" s="9" t="s">
        <v>80</v>
      </c>
      <c r="E192" s="9" t="s">
        <v>101</v>
      </c>
      <c r="F192" s="9" t="s">
        <v>38</v>
      </c>
      <c r="G192" s="9" t="s">
        <v>49</v>
      </c>
      <c r="H192" s="9" t="s">
        <v>50</v>
      </c>
      <c r="I192" s="9" t="s">
        <v>51</v>
      </c>
      <c r="J192" s="9" t="s">
        <v>111</v>
      </c>
      <c r="K192" s="9" t="s">
        <v>43</v>
      </c>
      <c r="L192" s="10">
        <v>102869</v>
      </c>
      <c r="M192" s="24">
        <v>9</v>
      </c>
      <c r="N192" s="12">
        <v>177470</v>
      </c>
      <c r="O192" s="12">
        <v>62629</v>
      </c>
      <c r="P192" s="12">
        <v>172849</v>
      </c>
      <c r="Q192" s="12">
        <v>73439</v>
      </c>
      <c r="R192" s="12">
        <v>486387</v>
      </c>
      <c r="S192" s="12">
        <v>155983</v>
      </c>
      <c r="T192" s="12">
        <v>101249</v>
      </c>
      <c r="U192" s="12">
        <v>280611</v>
      </c>
      <c r="V192" s="13">
        <v>4.4000000000000004</v>
      </c>
      <c r="W192" s="10">
        <v>331376</v>
      </c>
      <c r="X192" s="9" t="str">
        <f t="shared" si="18"/>
        <v>Jan</v>
      </c>
      <c r="Y192" s="9" t="str">
        <f t="shared" si="19"/>
        <v>2024</v>
      </c>
      <c r="Z192" s="10">
        <v>1</v>
      </c>
      <c r="AA192" s="10">
        <f t="shared" si="20"/>
        <v>1</v>
      </c>
      <c r="AB192" s="10">
        <f t="shared" si="21"/>
        <v>0</v>
      </c>
      <c r="AC192" s="10">
        <f t="shared" si="22"/>
        <v>0</v>
      </c>
      <c r="AD192" s="10">
        <f t="shared" si="23"/>
        <v>0</v>
      </c>
      <c r="AE192" s="10">
        <f t="shared" si="24"/>
        <v>0</v>
      </c>
      <c r="AF192" s="10">
        <f t="shared" si="25"/>
        <v>1</v>
      </c>
      <c r="AG192" s="14">
        <f t="shared" si="26"/>
        <v>1</v>
      </c>
    </row>
    <row r="193" spans="1:33" x14ac:dyDescent="0.3">
      <c r="A193" s="8" t="s">
        <v>288</v>
      </c>
      <c r="B193" s="22">
        <v>45811</v>
      </c>
      <c r="C193" s="9" t="s">
        <v>117</v>
      </c>
      <c r="D193" s="9" t="s">
        <v>99</v>
      </c>
      <c r="E193" s="9" t="s">
        <v>47</v>
      </c>
      <c r="F193" s="9" t="s">
        <v>38</v>
      </c>
      <c r="G193" s="9" t="s">
        <v>71</v>
      </c>
      <c r="H193" s="9" t="s">
        <v>58</v>
      </c>
      <c r="I193" s="9" t="s">
        <v>51</v>
      </c>
      <c r="J193" s="9" t="s">
        <v>42</v>
      </c>
      <c r="K193" s="9" t="s">
        <v>61</v>
      </c>
      <c r="L193" s="10">
        <v>89200</v>
      </c>
      <c r="M193" s="24">
        <v>2.5</v>
      </c>
      <c r="N193" s="12">
        <v>106898</v>
      </c>
      <c r="O193" s="12">
        <v>17724</v>
      </c>
      <c r="P193" s="12">
        <v>90431</v>
      </c>
      <c r="Q193" s="12">
        <v>64838</v>
      </c>
      <c r="R193" s="12">
        <v>279891</v>
      </c>
      <c r="S193" s="12">
        <v>10538</v>
      </c>
      <c r="T193" s="12">
        <v>305634</v>
      </c>
      <c r="U193" s="12">
        <v>353319</v>
      </c>
      <c r="V193" s="13">
        <v>4.7</v>
      </c>
      <c r="W193" s="10">
        <v>95522</v>
      </c>
      <c r="X193" s="9" t="str">
        <f t="shared" si="18"/>
        <v>Jun</v>
      </c>
      <c r="Y193" s="9" t="str">
        <f t="shared" si="19"/>
        <v>2025</v>
      </c>
      <c r="Z193" s="10">
        <v>1</v>
      </c>
      <c r="AA193" s="10">
        <f t="shared" si="20"/>
        <v>0</v>
      </c>
      <c r="AB193" s="10">
        <f t="shared" si="21"/>
        <v>1</v>
      </c>
      <c r="AC193" s="10">
        <f t="shared" si="22"/>
        <v>0</v>
      </c>
      <c r="AD193" s="10">
        <f t="shared" si="23"/>
        <v>0</v>
      </c>
      <c r="AE193" s="10">
        <f t="shared" si="24"/>
        <v>0</v>
      </c>
      <c r="AF193" s="10">
        <f t="shared" si="25"/>
        <v>0</v>
      </c>
      <c r="AG193" s="14">
        <f t="shared" si="26"/>
        <v>0</v>
      </c>
    </row>
    <row r="194" spans="1:33" x14ac:dyDescent="0.3">
      <c r="A194" s="8" t="s">
        <v>289</v>
      </c>
      <c r="B194" s="22">
        <v>45980</v>
      </c>
      <c r="C194" s="9" t="s">
        <v>107</v>
      </c>
      <c r="D194" s="9" t="s">
        <v>64</v>
      </c>
      <c r="E194" s="9" t="s">
        <v>65</v>
      </c>
      <c r="F194" s="9" t="s">
        <v>38</v>
      </c>
      <c r="G194" s="9" t="s">
        <v>71</v>
      </c>
      <c r="H194" s="9" t="s">
        <v>50</v>
      </c>
      <c r="I194" s="9" t="s">
        <v>41</v>
      </c>
      <c r="J194" s="9" t="s">
        <v>60</v>
      </c>
      <c r="K194" s="9" t="s">
        <v>85</v>
      </c>
      <c r="L194" s="10">
        <v>83441</v>
      </c>
      <c r="M194" s="24">
        <v>9.8000000000000007</v>
      </c>
      <c r="N194" s="12">
        <v>130717</v>
      </c>
      <c r="O194" s="12">
        <v>55499</v>
      </c>
      <c r="P194" s="12">
        <v>187377</v>
      </c>
      <c r="Q194" s="12">
        <v>44515</v>
      </c>
      <c r="R194" s="12">
        <v>418108</v>
      </c>
      <c r="S194" s="12">
        <v>224711</v>
      </c>
      <c r="T194" s="12">
        <v>246407</v>
      </c>
      <c r="U194" s="12">
        <v>503844</v>
      </c>
      <c r="V194" s="13">
        <v>4.7</v>
      </c>
      <c r="W194" s="10">
        <v>399509</v>
      </c>
      <c r="X194" s="9" t="str">
        <f t="shared" si="18"/>
        <v>Nov</v>
      </c>
      <c r="Y194" s="9" t="str">
        <f t="shared" si="19"/>
        <v>2025</v>
      </c>
      <c r="Z194" s="10">
        <v>1</v>
      </c>
      <c r="AA194" s="10">
        <f t="shared" si="20"/>
        <v>0</v>
      </c>
      <c r="AB194" s="10">
        <f t="shared" si="21"/>
        <v>0</v>
      </c>
      <c r="AC194" s="10">
        <f t="shared" si="22"/>
        <v>1</v>
      </c>
      <c r="AD194" s="10">
        <f t="shared" si="23"/>
        <v>0</v>
      </c>
      <c r="AE194" s="10">
        <f t="shared" si="24"/>
        <v>0</v>
      </c>
      <c r="AF194" s="10">
        <f t="shared" si="25"/>
        <v>0</v>
      </c>
      <c r="AG194" s="14">
        <f t="shared" si="26"/>
        <v>0</v>
      </c>
    </row>
    <row r="195" spans="1:33" x14ac:dyDescent="0.3">
      <c r="A195" s="8" t="s">
        <v>290</v>
      </c>
      <c r="B195" s="22">
        <v>45778</v>
      </c>
      <c r="C195" s="9" t="s">
        <v>119</v>
      </c>
      <c r="D195" s="9" t="s">
        <v>46</v>
      </c>
      <c r="E195" s="9" t="s">
        <v>101</v>
      </c>
      <c r="F195" s="9" t="s">
        <v>77</v>
      </c>
      <c r="G195" s="9" t="s">
        <v>102</v>
      </c>
      <c r="H195" s="9" t="s">
        <v>40</v>
      </c>
      <c r="I195" s="9" t="s">
        <v>41</v>
      </c>
      <c r="J195" s="9" t="s">
        <v>88</v>
      </c>
      <c r="K195" s="9" t="s">
        <v>43</v>
      </c>
      <c r="L195" s="10">
        <v>75485</v>
      </c>
      <c r="M195" s="24">
        <v>9.1</v>
      </c>
      <c r="N195" s="12">
        <v>91620</v>
      </c>
      <c r="O195" s="12">
        <v>40357</v>
      </c>
      <c r="P195" s="12">
        <v>313975</v>
      </c>
      <c r="Q195" s="12">
        <v>42035</v>
      </c>
      <c r="R195" s="12">
        <v>487987</v>
      </c>
      <c r="S195" s="12">
        <v>148735</v>
      </c>
      <c r="T195" s="12">
        <v>77090</v>
      </c>
      <c r="U195" s="12">
        <v>270696</v>
      </c>
      <c r="V195" s="13">
        <v>3.9</v>
      </c>
      <c r="W195" s="10">
        <v>357089</v>
      </c>
      <c r="X195" s="9" t="str">
        <f t="shared" si="18"/>
        <v>May</v>
      </c>
      <c r="Y195" s="9" t="str">
        <f t="shared" si="19"/>
        <v>2025</v>
      </c>
      <c r="Z195" s="10">
        <v>1</v>
      </c>
      <c r="AA195" s="10">
        <f t="shared" si="20"/>
        <v>1</v>
      </c>
      <c r="AB195" s="10">
        <f t="shared" si="21"/>
        <v>0</v>
      </c>
      <c r="AC195" s="10">
        <f t="shared" si="22"/>
        <v>0</v>
      </c>
      <c r="AD195" s="10">
        <f t="shared" si="23"/>
        <v>0</v>
      </c>
      <c r="AE195" s="10">
        <f t="shared" si="24"/>
        <v>0</v>
      </c>
      <c r="AF195" s="10">
        <f t="shared" si="25"/>
        <v>0</v>
      </c>
      <c r="AG195" s="14">
        <f t="shared" si="26"/>
        <v>1</v>
      </c>
    </row>
    <row r="196" spans="1:33" x14ac:dyDescent="0.3">
      <c r="A196" s="8" t="s">
        <v>291</v>
      </c>
      <c r="B196" s="22">
        <v>45795</v>
      </c>
      <c r="C196" s="9" t="s">
        <v>98</v>
      </c>
      <c r="D196" s="9" t="s">
        <v>36</v>
      </c>
      <c r="E196" s="9" t="s">
        <v>47</v>
      </c>
      <c r="F196" s="9" t="s">
        <v>56</v>
      </c>
      <c r="G196" s="9" t="s">
        <v>67</v>
      </c>
      <c r="H196" s="9" t="s">
        <v>40</v>
      </c>
      <c r="I196" s="9" t="s">
        <v>59</v>
      </c>
      <c r="J196" s="9" t="s">
        <v>60</v>
      </c>
      <c r="K196" s="9" t="s">
        <v>61</v>
      </c>
      <c r="L196" s="10">
        <v>129023</v>
      </c>
      <c r="M196" s="24">
        <v>5.6</v>
      </c>
      <c r="N196" s="12">
        <v>165029</v>
      </c>
      <c r="O196" s="12">
        <v>40038</v>
      </c>
      <c r="P196" s="12">
        <v>196712</v>
      </c>
      <c r="Q196" s="12">
        <v>35495</v>
      </c>
      <c r="R196" s="12">
        <v>437274</v>
      </c>
      <c r="S196" s="12">
        <v>149981</v>
      </c>
      <c r="T196" s="12">
        <v>184692</v>
      </c>
      <c r="U196" s="12">
        <v>371287</v>
      </c>
      <c r="V196" s="13">
        <v>3.9</v>
      </c>
      <c r="W196" s="10">
        <v>399630</v>
      </c>
      <c r="X196" s="9" t="str">
        <f t="shared" ref="X196:X259" si="27">TEXT(B196,"MMM")</f>
        <v>May</v>
      </c>
      <c r="Y196" s="9" t="str">
        <f t="shared" ref="Y196:Y259" si="28">TEXT(B196,"YYYY")</f>
        <v>2025</v>
      </c>
      <c r="Z196" s="10">
        <v>1</v>
      </c>
      <c r="AA196" s="10">
        <f t="shared" ref="AA196:AA259" si="29">IF(K196="Completed",1,0)</f>
        <v>0</v>
      </c>
      <c r="AB196" s="10">
        <f t="shared" ref="AB196:AB259" si="30">IF(K196="In Progress",1,0)</f>
        <v>1</v>
      </c>
      <c r="AC196" s="10">
        <f t="shared" ref="AC196:AC259" si="31">IF(K196="Scheduled",1,0)</f>
        <v>0</v>
      </c>
      <c r="AD196" s="10">
        <f t="shared" ref="AD196:AD259" si="32">IF(K196="Cancelled",1,0)</f>
        <v>0</v>
      </c>
      <c r="AE196" s="10">
        <f t="shared" ref="AE196:AE259" si="33">IF(K196="On Hold",1,0)</f>
        <v>0</v>
      </c>
      <c r="AF196" s="10">
        <f t="shared" ref="AF196:AF259" si="34">IF(L196&gt;=100000,1,0)</f>
        <v>1</v>
      </c>
      <c r="AG196" s="14">
        <f t="shared" ref="AG196:AG259" si="35">IF(R196&gt;U196,1,0)</f>
        <v>1</v>
      </c>
    </row>
    <row r="197" spans="1:33" x14ac:dyDescent="0.3">
      <c r="A197" s="8" t="s">
        <v>292</v>
      </c>
      <c r="B197" s="22">
        <v>45725</v>
      </c>
      <c r="C197" s="9" t="s">
        <v>75</v>
      </c>
      <c r="D197" s="9" t="s">
        <v>80</v>
      </c>
      <c r="E197" s="9" t="s">
        <v>37</v>
      </c>
      <c r="F197" s="9" t="s">
        <v>56</v>
      </c>
      <c r="G197" s="9" t="s">
        <v>71</v>
      </c>
      <c r="H197" s="9" t="s">
        <v>92</v>
      </c>
      <c r="I197" s="9" t="s">
        <v>41</v>
      </c>
      <c r="J197" s="9" t="s">
        <v>88</v>
      </c>
      <c r="K197" s="9" t="s">
        <v>43</v>
      </c>
      <c r="L197" s="10">
        <v>65605</v>
      </c>
      <c r="M197" s="24">
        <v>3.5</v>
      </c>
      <c r="N197" s="12">
        <v>165896</v>
      </c>
      <c r="O197" s="12">
        <v>45812</v>
      </c>
      <c r="P197" s="12">
        <v>322627</v>
      </c>
      <c r="Q197" s="12">
        <v>55450</v>
      </c>
      <c r="R197" s="12">
        <v>589785</v>
      </c>
      <c r="S197" s="12">
        <v>179786</v>
      </c>
      <c r="T197" s="12">
        <v>264643</v>
      </c>
      <c r="U197" s="12">
        <v>472624</v>
      </c>
      <c r="V197" s="13">
        <v>4.3</v>
      </c>
      <c r="W197" s="10">
        <v>220522</v>
      </c>
      <c r="X197" s="9" t="str">
        <f t="shared" si="27"/>
        <v>Mar</v>
      </c>
      <c r="Y197" s="9" t="str">
        <f t="shared" si="28"/>
        <v>2025</v>
      </c>
      <c r="Z197" s="10">
        <v>1</v>
      </c>
      <c r="AA197" s="10">
        <f t="shared" si="29"/>
        <v>1</v>
      </c>
      <c r="AB197" s="10">
        <f t="shared" si="30"/>
        <v>0</v>
      </c>
      <c r="AC197" s="10">
        <f t="shared" si="31"/>
        <v>0</v>
      </c>
      <c r="AD197" s="10">
        <f t="shared" si="32"/>
        <v>0</v>
      </c>
      <c r="AE197" s="10">
        <f t="shared" si="33"/>
        <v>0</v>
      </c>
      <c r="AF197" s="10">
        <f t="shared" si="34"/>
        <v>0</v>
      </c>
      <c r="AG197" s="14">
        <f t="shared" si="35"/>
        <v>1</v>
      </c>
    </row>
    <row r="198" spans="1:33" x14ac:dyDescent="0.3">
      <c r="A198" s="8" t="s">
        <v>293</v>
      </c>
      <c r="B198" s="22">
        <v>45370</v>
      </c>
      <c r="C198" s="9" t="s">
        <v>83</v>
      </c>
      <c r="D198" s="9" t="s">
        <v>76</v>
      </c>
      <c r="E198" s="9" t="s">
        <v>101</v>
      </c>
      <c r="F198" s="9" t="s">
        <v>66</v>
      </c>
      <c r="G198" s="9" t="s">
        <v>102</v>
      </c>
      <c r="H198" s="9" t="s">
        <v>50</v>
      </c>
      <c r="I198" s="9" t="s">
        <v>51</v>
      </c>
      <c r="J198" s="9" t="s">
        <v>111</v>
      </c>
      <c r="K198" s="9" t="s">
        <v>85</v>
      </c>
      <c r="L198" s="10">
        <v>112234</v>
      </c>
      <c r="M198" s="24">
        <v>3.9</v>
      </c>
      <c r="N198" s="12">
        <v>13117</v>
      </c>
      <c r="O198" s="12">
        <v>70191</v>
      </c>
      <c r="P198" s="12">
        <v>27520</v>
      </c>
      <c r="Q198" s="12">
        <v>20988</v>
      </c>
      <c r="R198" s="12">
        <v>131816</v>
      </c>
      <c r="S198" s="12">
        <v>198781</v>
      </c>
      <c r="T198" s="12">
        <v>124758</v>
      </c>
      <c r="U198" s="12">
        <v>376190</v>
      </c>
      <c r="V198" s="13">
        <v>5</v>
      </c>
      <c r="W198" s="10">
        <v>9950</v>
      </c>
      <c r="X198" s="9" t="str">
        <f t="shared" si="27"/>
        <v>Mar</v>
      </c>
      <c r="Y198" s="9" t="str">
        <f t="shared" si="28"/>
        <v>2024</v>
      </c>
      <c r="Z198" s="10">
        <v>1</v>
      </c>
      <c r="AA198" s="10">
        <f t="shared" si="29"/>
        <v>0</v>
      </c>
      <c r="AB198" s="10">
        <f t="shared" si="30"/>
        <v>0</v>
      </c>
      <c r="AC198" s="10">
        <f t="shared" si="31"/>
        <v>1</v>
      </c>
      <c r="AD198" s="10">
        <f t="shared" si="32"/>
        <v>0</v>
      </c>
      <c r="AE198" s="10">
        <f t="shared" si="33"/>
        <v>0</v>
      </c>
      <c r="AF198" s="10">
        <f t="shared" si="34"/>
        <v>1</v>
      </c>
      <c r="AG198" s="14">
        <f t="shared" si="35"/>
        <v>0</v>
      </c>
    </row>
    <row r="199" spans="1:33" x14ac:dyDescent="0.3">
      <c r="A199" s="8" t="s">
        <v>294</v>
      </c>
      <c r="B199" s="22">
        <v>45713</v>
      </c>
      <c r="C199" s="9" t="s">
        <v>70</v>
      </c>
      <c r="D199" s="9" t="s">
        <v>99</v>
      </c>
      <c r="E199" s="9" t="s">
        <v>37</v>
      </c>
      <c r="F199" s="9" t="s">
        <v>66</v>
      </c>
      <c r="G199" s="9" t="s">
        <v>71</v>
      </c>
      <c r="H199" s="9" t="s">
        <v>58</v>
      </c>
      <c r="I199" s="9" t="s">
        <v>41</v>
      </c>
      <c r="J199" s="9" t="s">
        <v>68</v>
      </c>
      <c r="K199" s="9" t="s">
        <v>61</v>
      </c>
      <c r="L199" s="10">
        <v>230365</v>
      </c>
      <c r="M199" s="24">
        <v>9.4</v>
      </c>
      <c r="N199" s="12">
        <v>64404</v>
      </c>
      <c r="O199" s="12">
        <v>26485</v>
      </c>
      <c r="P199" s="12">
        <v>125570</v>
      </c>
      <c r="Q199" s="12">
        <v>49238</v>
      </c>
      <c r="R199" s="12">
        <v>265697</v>
      </c>
      <c r="S199" s="12">
        <v>22628</v>
      </c>
      <c r="T199" s="12">
        <v>64972</v>
      </c>
      <c r="U199" s="12">
        <v>96243</v>
      </c>
      <c r="V199" s="13">
        <v>5</v>
      </c>
      <c r="W199" s="10">
        <v>46851</v>
      </c>
      <c r="X199" s="9" t="str">
        <f t="shared" si="27"/>
        <v>Feb</v>
      </c>
      <c r="Y199" s="9" t="str">
        <f t="shared" si="28"/>
        <v>2025</v>
      </c>
      <c r="Z199" s="10">
        <v>1</v>
      </c>
      <c r="AA199" s="10">
        <f t="shared" si="29"/>
        <v>0</v>
      </c>
      <c r="AB199" s="10">
        <f t="shared" si="30"/>
        <v>1</v>
      </c>
      <c r="AC199" s="10">
        <f t="shared" si="31"/>
        <v>0</v>
      </c>
      <c r="AD199" s="10">
        <f t="shared" si="32"/>
        <v>0</v>
      </c>
      <c r="AE199" s="10">
        <f t="shared" si="33"/>
        <v>0</v>
      </c>
      <c r="AF199" s="10">
        <f t="shared" si="34"/>
        <v>1</v>
      </c>
      <c r="AG199" s="14">
        <f t="shared" si="35"/>
        <v>1</v>
      </c>
    </row>
    <row r="200" spans="1:33" x14ac:dyDescent="0.3">
      <c r="A200" s="8" t="s">
        <v>295</v>
      </c>
      <c r="B200" s="22">
        <v>45659</v>
      </c>
      <c r="C200" s="9" t="s">
        <v>109</v>
      </c>
      <c r="D200" s="9" t="s">
        <v>64</v>
      </c>
      <c r="E200" s="9" t="s">
        <v>101</v>
      </c>
      <c r="F200" s="9" t="s">
        <v>66</v>
      </c>
      <c r="G200" s="9" t="s">
        <v>49</v>
      </c>
      <c r="H200" s="9" t="s">
        <v>92</v>
      </c>
      <c r="I200" s="9" t="s">
        <v>51</v>
      </c>
      <c r="J200" s="9" t="s">
        <v>68</v>
      </c>
      <c r="K200" s="9" t="s">
        <v>43</v>
      </c>
      <c r="L200" s="10">
        <v>151103</v>
      </c>
      <c r="M200" s="24">
        <v>5.6</v>
      </c>
      <c r="N200" s="12">
        <v>106155</v>
      </c>
      <c r="O200" s="12">
        <v>75143</v>
      </c>
      <c r="P200" s="12">
        <v>295279</v>
      </c>
      <c r="Q200" s="12">
        <v>57291</v>
      </c>
      <c r="R200" s="12">
        <v>533868</v>
      </c>
      <c r="S200" s="12">
        <v>85200</v>
      </c>
      <c r="T200" s="12">
        <v>215881</v>
      </c>
      <c r="U200" s="12">
        <v>330272</v>
      </c>
      <c r="V200" s="13">
        <v>4.2</v>
      </c>
      <c r="W200" s="10">
        <v>270816</v>
      </c>
      <c r="X200" s="9" t="str">
        <f t="shared" si="27"/>
        <v>Jan</v>
      </c>
      <c r="Y200" s="9" t="str">
        <f t="shared" si="28"/>
        <v>2025</v>
      </c>
      <c r="Z200" s="10">
        <v>1</v>
      </c>
      <c r="AA200" s="10">
        <f t="shared" si="29"/>
        <v>1</v>
      </c>
      <c r="AB200" s="10">
        <f t="shared" si="30"/>
        <v>0</v>
      </c>
      <c r="AC200" s="10">
        <f t="shared" si="31"/>
        <v>0</v>
      </c>
      <c r="AD200" s="10">
        <f t="shared" si="32"/>
        <v>0</v>
      </c>
      <c r="AE200" s="10">
        <f t="shared" si="33"/>
        <v>0</v>
      </c>
      <c r="AF200" s="10">
        <f t="shared" si="34"/>
        <v>1</v>
      </c>
      <c r="AG200" s="14">
        <f t="shared" si="35"/>
        <v>1</v>
      </c>
    </row>
    <row r="201" spans="1:33" x14ac:dyDescent="0.3">
      <c r="A201" s="8" t="s">
        <v>296</v>
      </c>
      <c r="B201" s="22">
        <v>45933</v>
      </c>
      <c r="C201" s="9" t="s">
        <v>70</v>
      </c>
      <c r="D201" s="9" t="s">
        <v>80</v>
      </c>
      <c r="E201" s="9" t="s">
        <v>47</v>
      </c>
      <c r="F201" s="9" t="s">
        <v>56</v>
      </c>
      <c r="G201" s="9" t="s">
        <v>49</v>
      </c>
      <c r="H201" s="9" t="s">
        <v>72</v>
      </c>
      <c r="I201" s="9" t="s">
        <v>51</v>
      </c>
      <c r="J201" s="9" t="s">
        <v>60</v>
      </c>
      <c r="K201" s="9" t="s">
        <v>43</v>
      </c>
      <c r="L201" s="10">
        <v>127904</v>
      </c>
      <c r="M201" s="24">
        <v>5.9</v>
      </c>
      <c r="N201" s="12">
        <v>160146</v>
      </c>
      <c r="O201" s="12">
        <v>17482</v>
      </c>
      <c r="P201" s="12">
        <v>77017</v>
      </c>
      <c r="Q201" s="12">
        <v>77861</v>
      </c>
      <c r="R201" s="12">
        <v>332506</v>
      </c>
      <c r="S201" s="12">
        <v>94070</v>
      </c>
      <c r="T201" s="12">
        <v>80053</v>
      </c>
      <c r="U201" s="12">
        <v>204596</v>
      </c>
      <c r="V201" s="13">
        <v>3.3</v>
      </c>
      <c r="W201" s="10">
        <v>165144</v>
      </c>
      <c r="X201" s="9" t="str">
        <f t="shared" si="27"/>
        <v>Oct</v>
      </c>
      <c r="Y201" s="9" t="str">
        <f t="shared" si="28"/>
        <v>2025</v>
      </c>
      <c r="Z201" s="10">
        <v>1</v>
      </c>
      <c r="AA201" s="10">
        <f t="shared" si="29"/>
        <v>1</v>
      </c>
      <c r="AB201" s="10">
        <f t="shared" si="30"/>
        <v>0</v>
      </c>
      <c r="AC201" s="10">
        <f t="shared" si="31"/>
        <v>0</v>
      </c>
      <c r="AD201" s="10">
        <f t="shared" si="32"/>
        <v>0</v>
      </c>
      <c r="AE201" s="10">
        <f t="shared" si="33"/>
        <v>0</v>
      </c>
      <c r="AF201" s="10">
        <f t="shared" si="34"/>
        <v>1</v>
      </c>
      <c r="AG201" s="14">
        <f t="shared" si="35"/>
        <v>1</v>
      </c>
    </row>
    <row r="202" spans="1:33" x14ac:dyDescent="0.3">
      <c r="A202" s="8" t="s">
        <v>297</v>
      </c>
      <c r="B202" s="22">
        <v>45625</v>
      </c>
      <c r="C202" s="9" t="s">
        <v>119</v>
      </c>
      <c r="D202" s="9" t="s">
        <v>36</v>
      </c>
      <c r="E202" s="9" t="s">
        <v>47</v>
      </c>
      <c r="F202" s="9" t="s">
        <v>48</v>
      </c>
      <c r="G202" s="9" t="s">
        <v>102</v>
      </c>
      <c r="H202" s="9" t="s">
        <v>58</v>
      </c>
      <c r="I202" s="9" t="s">
        <v>59</v>
      </c>
      <c r="J202" s="9" t="s">
        <v>42</v>
      </c>
      <c r="K202" s="9" t="s">
        <v>43</v>
      </c>
      <c r="L202" s="10">
        <v>33339</v>
      </c>
      <c r="M202" s="24">
        <v>3.3</v>
      </c>
      <c r="N202" s="12">
        <v>25745</v>
      </c>
      <c r="O202" s="12">
        <v>21351</v>
      </c>
      <c r="P202" s="12">
        <v>64437</v>
      </c>
      <c r="Q202" s="12">
        <v>19458</v>
      </c>
      <c r="R202" s="12">
        <v>130991</v>
      </c>
      <c r="S202" s="12">
        <v>111201</v>
      </c>
      <c r="T202" s="12">
        <v>120908</v>
      </c>
      <c r="U202" s="12">
        <v>264180</v>
      </c>
      <c r="V202" s="13">
        <v>4.4000000000000004</v>
      </c>
      <c r="W202" s="10">
        <v>129502</v>
      </c>
      <c r="X202" s="9" t="str">
        <f t="shared" si="27"/>
        <v>Nov</v>
      </c>
      <c r="Y202" s="9" t="str">
        <f t="shared" si="28"/>
        <v>2024</v>
      </c>
      <c r="Z202" s="10">
        <v>1</v>
      </c>
      <c r="AA202" s="10">
        <f t="shared" si="29"/>
        <v>1</v>
      </c>
      <c r="AB202" s="10">
        <f t="shared" si="30"/>
        <v>0</v>
      </c>
      <c r="AC202" s="10">
        <f t="shared" si="31"/>
        <v>0</v>
      </c>
      <c r="AD202" s="10">
        <f t="shared" si="32"/>
        <v>0</v>
      </c>
      <c r="AE202" s="10">
        <f t="shared" si="33"/>
        <v>0</v>
      </c>
      <c r="AF202" s="10">
        <f t="shared" si="34"/>
        <v>0</v>
      </c>
      <c r="AG202" s="14">
        <f t="shared" si="35"/>
        <v>0</v>
      </c>
    </row>
    <row r="203" spans="1:33" x14ac:dyDescent="0.3">
      <c r="A203" s="8" t="s">
        <v>298</v>
      </c>
      <c r="B203" s="22">
        <v>45927</v>
      </c>
      <c r="C203" s="9" t="s">
        <v>150</v>
      </c>
      <c r="D203" s="9" t="s">
        <v>36</v>
      </c>
      <c r="E203" s="9" t="s">
        <v>47</v>
      </c>
      <c r="F203" s="9" t="s">
        <v>38</v>
      </c>
      <c r="G203" s="9" t="s">
        <v>102</v>
      </c>
      <c r="H203" s="9" t="s">
        <v>50</v>
      </c>
      <c r="I203" s="9" t="s">
        <v>41</v>
      </c>
      <c r="J203" s="9" t="s">
        <v>60</v>
      </c>
      <c r="K203" s="9" t="s">
        <v>43</v>
      </c>
      <c r="L203" s="10">
        <v>128411</v>
      </c>
      <c r="M203" s="24">
        <v>6.1</v>
      </c>
      <c r="N203" s="12">
        <v>103091</v>
      </c>
      <c r="O203" s="12">
        <v>57381</v>
      </c>
      <c r="P203" s="12">
        <v>27143</v>
      </c>
      <c r="Q203" s="12">
        <v>73152</v>
      </c>
      <c r="R203" s="12">
        <v>260767</v>
      </c>
      <c r="S203" s="12">
        <v>103807</v>
      </c>
      <c r="T203" s="12">
        <v>188517</v>
      </c>
      <c r="U203" s="12">
        <v>345199</v>
      </c>
      <c r="V203" s="13">
        <v>4.2</v>
      </c>
      <c r="W203" s="10">
        <v>113884</v>
      </c>
      <c r="X203" s="9" t="str">
        <f t="shared" si="27"/>
        <v>Sep</v>
      </c>
      <c r="Y203" s="9" t="str">
        <f t="shared" si="28"/>
        <v>2025</v>
      </c>
      <c r="Z203" s="10">
        <v>1</v>
      </c>
      <c r="AA203" s="10">
        <f t="shared" si="29"/>
        <v>1</v>
      </c>
      <c r="AB203" s="10">
        <f t="shared" si="30"/>
        <v>0</v>
      </c>
      <c r="AC203" s="10">
        <f t="shared" si="31"/>
        <v>0</v>
      </c>
      <c r="AD203" s="10">
        <f t="shared" si="32"/>
        <v>0</v>
      </c>
      <c r="AE203" s="10">
        <f t="shared" si="33"/>
        <v>0</v>
      </c>
      <c r="AF203" s="10">
        <f t="shared" si="34"/>
        <v>1</v>
      </c>
      <c r="AG203" s="14">
        <f t="shared" si="35"/>
        <v>0</v>
      </c>
    </row>
    <row r="204" spans="1:33" x14ac:dyDescent="0.3">
      <c r="A204" s="8" t="s">
        <v>299</v>
      </c>
      <c r="B204" s="22">
        <v>45622</v>
      </c>
      <c r="C204" s="9" t="s">
        <v>63</v>
      </c>
      <c r="D204" s="9" t="s">
        <v>46</v>
      </c>
      <c r="E204" s="9" t="s">
        <v>65</v>
      </c>
      <c r="F204" s="9" t="s">
        <v>48</v>
      </c>
      <c r="G204" s="9" t="s">
        <v>67</v>
      </c>
      <c r="H204" s="9" t="s">
        <v>58</v>
      </c>
      <c r="I204" s="9" t="s">
        <v>51</v>
      </c>
      <c r="J204" s="9" t="s">
        <v>88</v>
      </c>
      <c r="K204" s="9" t="s">
        <v>85</v>
      </c>
      <c r="L204" s="10">
        <v>146866</v>
      </c>
      <c r="M204" s="24">
        <v>8.4</v>
      </c>
      <c r="N204" s="12">
        <v>12142</v>
      </c>
      <c r="O204" s="12">
        <v>61608</v>
      </c>
      <c r="P204" s="12">
        <v>127442</v>
      </c>
      <c r="Q204" s="12">
        <v>113185</v>
      </c>
      <c r="R204" s="12">
        <v>314377</v>
      </c>
      <c r="S204" s="12">
        <v>189149</v>
      </c>
      <c r="T204" s="12">
        <v>54587</v>
      </c>
      <c r="U204" s="12">
        <v>280300</v>
      </c>
      <c r="V204" s="13">
        <v>4.5999999999999996</v>
      </c>
      <c r="W204" s="10">
        <v>89546</v>
      </c>
      <c r="X204" s="9" t="str">
        <f t="shared" si="27"/>
        <v>Nov</v>
      </c>
      <c r="Y204" s="9" t="str">
        <f t="shared" si="28"/>
        <v>2024</v>
      </c>
      <c r="Z204" s="10">
        <v>1</v>
      </c>
      <c r="AA204" s="10">
        <f t="shared" si="29"/>
        <v>0</v>
      </c>
      <c r="AB204" s="10">
        <f t="shared" si="30"/>
        <v>0</v>
      </c>
      <c r="AC204" s="10">
        <f t="shared" si="31"/>
        <v>1</v>
      </c>
      <c r="AD204" s="10">
        <f t="shared" si="32"/>
        <v>0</v>
      </c>
      <c r="AE204" s="10">
        <f t="shared" si="33"/>
        <v>0</v>
      </c>
      <c r="AF204" s="10">
        <f t="shared" si="34"/>
        <v>1</v>
      </c>
      <c r="AG204" s="14">
        <f t="shared" si="35"/>
        <v>1</v>
      </c>
    </row>
    <row r="205" spans="1:33" x14ac:dyDescent="0.3">
      <c r="A205" s="8" t="s">
        <v>300</v>
      </c>
      <c r="B205" s="22">
        <v>46011</v>
      </c>
      <c r="C205" s="9" t="s">
        <v>83</v>
      </c>
      <c r="D205" s="9" t="s">
        <v>64</v>
      </c>
      <c r="E205" s="9" t="s">
        <v>37</v>
      </c>
      <c r="F205" s="9" t="s">
        <v>48</v>
      </c>
      <c r="G205" s="9" t="s">
        <v>71</v>
      </c>
      <c r="H205" s="9" t="s">
        <v>92</v>
      </c>
      <c r="I205" s="9" t="s">
        <v>96</v>
      </c>
      <c r="J205" s="9" t="s">
        <v>60</v>
      </c>
      <c r="K205" s="9" t="s">
        <v>43</v>
      </c>
      <c r="L205" s="10">
        <v>58277</v>
      </c>
      <c r="M205" s="24">
        <v>6.5</v>
      </c>
      <c r="N205" s="12">
        <v>17276</v>
      </c>
      <c r="O205" s="12">
        <v>11867</v>
      </c>
      <c r="P205" s="12">
        <v>326038</v>
      </c>
      <c r="Q205" s="12">
        <v>30243</v>
      </c>
      <c r="R205" s="12">
        <v>385424</v>
      </c>
      <c r="S205" s="12">
        <v>58189</v>
      </c>
      <c r="T205" s="12">
        <v>200632</v>
      </c>
      <c r="U205" s="12">
        <v>267757</v>
      </c>
      <c r="V205" s="13">
        <v>4.5999999999999996</v>
      </c>
      <c r="W205" s="10">
        <v>129211</v>
      </c>
      <c r="X205" s="9" t="str">
        <f t="shared" si="27"/>
        <v>Dec</v>
      </c>
      <c r="Y205" s="9" t="str">
        <f t="shared" si="28"/>
        <v>2025</v>
      </c>
      <c r="Z205" s="10">
        <v>1</v>
      </c>
      <c r="AA205" s="10">
        <f t="shared" si="29"/>
        <v>1</v>
      </c>
      <c r="AB205" s="10">
        <f t="shared" si="30"/>
        <v>0</v>
      </c>
      <c r="AC205" s="10">
        <f t="shared" si="31"/>
        <v>0</v>
      </c>
      <c r="AD205" s="10">
        <f t="shared" si="32"/>
        <v>0</v>
      </c>
      <c r="AE205" s="10">
        <f t="shared" si="33"/>
        <v>0</v>
      </c>
      <c r="AF205" s="10">
        <f t="shared" si="34"/>
        <v>0</v>
      </c>
      <c r="AG205" s="14">
        <f t="shared" si="35"/>
        <v>1</v>
      </c>
    </row>
    <row r="206" spans="1:33" x14ac:dyDescent="0.3">
      <c r="A206" s="8" t="s">
        <v>301</v>
      </c>
      <c r="B206" s="22">
        <v>45401</v>
      </c>
      <c r="C206" s="9" t="s">
        <v>138</v>
      </c>
      <c r="D206" s="9" t="s">
        <v>55</v>
      </c>
      <c r="E206" s="9" t="s">
        <v>101</v>
      </c>
      <c r="F206" s="9" t="s">
        <v>48</v>
      </c>
      <c r="G206" s="9" t="s">
        <v>102</v>
      </c>
      <c r="H206" s="9" t="s">
        <v>58</v>
      </c>
      <c r="I206" s="9" t="s">
        <v>96</v>
      </c>
      <c r="J206" s="9" t="s">
        <v>42</v>
      </c>
      <c r="K206" s="9" t="s">
        <v>43</v>
      </c>
      <c r="L206" s="10">
        <v>127455</v>
      </c>
      <c r="M206" s="24">
        <v>4.3</v>
      </c>
      <c r="N206" s="12">
        <v>29246</v>
      </c>
      <c r="O206" s="12">
        <v>21561</v>
      </c>
      <c r="P206" s="12">
        <v>240191</v>
      </c>
      <c r="Q206" s="12">
        <v>44583</v>
      </c>
      <c r="R206" s="12">
        <v>335581</v>
      </c>
      <c r="S206" s="12">
        <v>30985</v>
      </c>
      <c r="T206" s="12">
        <v>122342</v>
      </c>
      <c r="U206" s="12">
        <v>211633</v>
      </c>
      <c r="V206" s="13">
        <v>4.2</v>
      </c>
      <c r="W206" s="10">
        <v>8494</v>
      </c>
      <c r="X206" s="9" t="str">
        <f t="shared" si="27"/>
        <v>Apr</v>
      </c>
      <c r="Y206" s="9" t="str">
        <f t="shared" si="28"/>
        <v>2024</v>
      </c>
      <c r="Z206" s="10">
        <v>1</v>
      </c>
      <c r="AA206" s="10">
        <f t="shared" si="29"/>
        <v>1</v>
      </c>
      <c r="AB206" s="10">
        <f t="shared" si="30"/>
        <v>0</v>
      </c>
      <c r="AC206" s="10">
        <f t="shared" si="31"/>
        <v>0</v>
      </c>
      <c r="AD206" s="10">
        <f t="shared" si="32"/>
        <v>0</v>
      </c>
      <c r="AE206" s="10">
        <f t="shared" si="33"/>
        <v>0</v>
      </c>
      <c r="AF206" s="10">
        <f t="shared" si="34"/>
        <v>1</v>
      </c>
      <c r="AG206" s="14">
        <f t="shared" si="35"/>
        <v>1</v>
      </c>
    </row>
    <row r="207" spans="1:33" x14ac:dyDescent="0.3">
      <c r="A207" s="8" t="s">
        <v>302</v>
      </c>
      <c r="B207" s="22">
        <v>45600</v>
      </c>
      <c r="C207" s="9" t="s">
        <v>90</v>
      </c>
      <c r="D207" s="9" t="s">
        <v>36</v>
      </c>
      <c r="E207" s="9" t="s">
        <v>65</v>
      </c>
      <c r="F207" s="9" t="s">
        <v>77</v>
      </c>
      <c r="G207" s="9" t="s">
        <v>49</v>
      </c>
      <c r="H207" s="9" t="s">
        <v>50</v>
      </c>
      <c r="I207" s="9" t="s">
        <v>59</v>
      </c>
      <c r="J207" s="9" t="s">
        <v>42</v>
      </c>
      <c r="K207" s="9" t="s">
        <v>43</v>
      </c>
      <c r="L207" s="10">
        <v>84502</v>
      </c>
      <c r="M207" s="24">
        <v>2.6</v>
      </c>
      <c r="N207" s="12">
        <v>55287</v>
      </c>
      <c r="O207" s="12">
        <v>4438</v>
      </c>
      <c r="P207" s="12">
        <v>172192</v>
      </c>
      <c r="Q207" s="12">
        <v>69181</v>
      </c>
      <c r="R207" s="12">
        <v>301098</v>
      </c>
      <c r="S207" s="12">
        <v>25775</v>
      </c>
      <c r="T207" s="12">
        <v>261727</v>
      </c>
      <c r="U207" s="12">
        <v>326671</v>
      </c>
      <c r="V207" s="13">
        <v>4.4000000000000004</v>
      </c>
      <c r="W207" s="10">
        <v>200240</v>
      </c>
      <c r="X207" s="9" t="str">
        <f t="shared" si="27"/>
        <v>Nov</v>
      </c>
      <c r="Y207" s="9" t="str">
        <f t="shared" si="28"/>
        <v>2024</v>
      </c>
      <c r="Z207" s="10">
        <v>1</v>
      </c>
      <c r="AA207" s="10">
        <f t="shared" si="29"/>
        <v>1</v>
      </c>
      <c r="AB207" s="10">
        <f t="shared" si="30"/>
        <v>0</v>
      </c>
      <c r="AC207" s="10">
        <f t="shared" si="31"/>
        <v>0</v>
      </c>
      <c r="AD207" s="10">
        <f t="shared" si="32"/>
        <v>0</v>
      </c>
      <c r="AE207" s="10">
        <f t="shared" si="33"/>
        <v>0</v>
      </c>
      <c r="AF207" s="10">
        <f t="shared" si="34"/>
        <v>0</v>
      </c>
      <c r="AG207" s="14">
        <f t="shared" si="35"/>
        <v>0</v>
      </c>
    </row>
    <row r="208" spans="1:33" x14ac:dyDescent="0.3">
      <c r="A208" s="8" t="s">
        <v>303</v>
      </c>
      <c r="B208" s="22">
        <v>45674</v>
      </c>
      <c r="C208" s="9" t="s">
        <v>35</v>
      </c>
      <c r="D208" s="9" t="s">
        <v>55</v>
      </c>
      <c r="E208" s="9" t="s">
        <v>37</v>
      </c>
      <c r="F208" s="9" t="s">
        <v>56</v>
      </c>
      <c r="G208" s="9" t="s">
        <v>67</v>
      </c>
      <c r="H208" s="9" t="s">
        <v>72</v>
      </c>
      <c r="I208" s="9" t="s">
        <v>51</v>
      </c>
      <c r="J208" s="9" t="s">
        <v>52</v>
      </c>
      <c r="K208" s="9" t="s">
        <v>61</v>
      </c>
      <c r="L208" s="10">
        <v>130236</v>
      </c>
      <c r="M208" s="24">
        <v>2</v>
      </c>
      <c r="N208" s="12">
        <v>9849</v>
      </c>
      <c r="O208" s="12">
        <v>74218</v>
      </c>
      <c r="P208" s="12">
        <v>153369</v>
      </c>
      <c r="Q208" s="12">
        <v>54950</v>
      </c>
      <c r="R208" s="12">
        <v>292386</v>
      </c>
      <c r="S208" s="12">
        <v>157502</v>
      </c>
      <c r="T208" s="12">
        <v>247452</v>
      </c>
      <c r="U208" s="12">
        <v>463050</v>
      </c>
      <c r="V208" s="13">
        <v>3.5</v>
      </c>
      <c r="W208" s="10">
        <v>401992</v>
      </c>
      <c r="X208" s="9" t="str">
        <f t="shared" si="27"/>
        <v>Jan</v>
      </c>
      <c r="Y208" s="9" t="str">
        <f t="shared" si="28"/>
        <v>2025</v>
      </c>
      <c r="Z208" s="10">
        <v>1</v>
      </c>
      <c r="AA208" s="10">
        <f t="shared" si="29"/>
        <v>0</v>
      </c>
      <c r="AB208" s="10">
        <f t="shared" si="30"/>
        <v>1</v>
      </c>
      <c r="AC208" s="10">
        <f t="shared" si="31"/>
        <v>0</v>
      </c>
      <c r="AD208" s="10">
        <f t="shared" si="32"/>
        <v>0</v>
      </c>
      <c r="AE208" s="10">
        <f t="shared" si="33"/>
        <v>0</v>
      </c>
      <c r="AF208" s="10">
        <f t="shared" si="34"/>
        <v>1</v>
      </c>
      <c r="AG208" s="14">
        <f t="shared" si="35"/>
        <v>0</v>
      </c>
    </row>
    <row r="209" spans="1:33" x14ac:dyDescent="0.3">
      <c r="A209" s="8" t="s">
        <v>304</v>
      </c>
      <c r="B209" s="22">
        <v>45307</v>
      </c>
      <c r="C209" s="9" t="s">
        <v>138</v>
      </c>
      <c r="D209" s="9" t="s">
        <v>36</v>
      </c>
      <c r="E209" s="9" t="s">
        <v>37</v>
      </c>
      <c r="F209" s="9" t="s">
        <v>66</v>
      </c>
      <c r="G209" s="9" t="s">
        <v>67</v>
      </c>
      <c r="H209" s="9" t="s">
        <v>92</v>
      </c>
      <c r="I209" s="9" t="s">
        <v>51</v>
      </c>
      <c r="J209" s="9" t="s">
        <v>88</v>
      </c>
      <c r="K209" s="9" t="s">
        <v>129</v>
      </c>
      <c r="L209" s="10">
        <v>115536</v>
      </c>
      <c r="M209" s="24">
        <v>5</v>
      </c>
      <c r="N209" s="12">
        <v>113485</v>
      </c>
      <c r="O209" s="12">
        <v>78132</v>
      </c>
      <c r="P209" s="12">
        <v>278607</v>
      </c>
      <c r="Q209" s="12">
        <v>98115</v>
      </c>
      <c r="R209" s="12">
        <v>568339</v>
      </c>
      <c r="S209" s="12">
        <v>187115</v>
      </c>
      <c r="T209" s="12">
        <v>260550</v>
      </c>
      <c r="U209" s="12">
        <v>484404</v>
      </c>
      <c r="V209" s="13">
        <v>4.2</v>
      </c>
      <c r="W209" s="10">
        <v>334964</v>
      </c>
      <c r="X209" s="9" t="str">
        <f t="shared" si="27"/>
        <v>Jan</v>
      </c>
      <c r="Y209" s="9" t="str">
        <f t="shared" si="28"/>
        <v>2024</v>
      </c>
      <c r="Z209" s="10">
        <v>1</v>
      </c>
      <c r="AA209" s="10">
        <f t="shared" si="29"/>
        <v>0</v>
      </c>
      <c r="AB209" s="10">
        <f t="shared" si="30"/>
        <v>0</v>
      </c>
      <c r="AC209" s="10">
        <f t="shared" si="31"/>
        <v>0</v>
      </c>
      <c r="AD209" s="10">
        <f t="shared" si="32"/>
        <v>1</v>
      </c>
      <c r="AE209" s="10">
        <f t="shared" si="33"/>
        <v>0</v>
      </c>
      <c r="AF209" s="10">
        <f t="shared" si="34"/>
        <v>1</v>
      </c>
      <c r="AG209" s="14">
        <f t="shared" si="35"/>
        <v>1</v>
      </c>
    </row>
    <row r="210" spans="1:33" x14ac:dyDescent="0.3">
      <c r="A210" s="8" t="s">
        <v>305</v>
      </c>
      <c r="B210" s="22">
        <v>45749</v>
      </c>
      <c r="C210" s="9" t="s">
        <v>75</v>
      </c>
      <c r="D210" s="9" t="s">
        <v>99</v>
      </c>
      <c r="E210" s="9" t="s">
        <v>65</v>
      </c>
      <c r="F210" s="9" t="s">
        <v>56</v>
      </c>
      <c r="G210" s="9" t="s">
        <v>49</v>
      </c>
      <c r="H210" s="9" t="s">
        <v>40</v>
      </c>
      <c r="I210" s="9" t="s">
        <v>73</v>
      </c>
      <c r="J210" s="9" t="s">
        <v>52</v>
      </c>
      <c r="K210" s="9" t="s">
        <v>43</v>
      </c>
      <c r="L210" s="10">
        <v>112159</v>
      </c>
      <c r="M210" s="24">
        <v>6</v>
      </c>
      <c r="N210" s="12">
        <v>79046</v>
      </c>
      <c r="O210" s="12">
        <v>52367</v>
      </c>
      <c r="P210" s="12">
        <v>69482</v>
      </c>
      <c r="Q210" s="12">
        <v>95034</v>
      </c>
      <c r="R210" s="12">
        <v>295929</v>
      </c>
      <c r="S210" s="12">
        <v>106601</v>
      </c>
      <c r="T210" s="12">
        <v>205051</v>
      </c>
      <c r="U210" s="12">
        <v>353516</v>
      </c>
      <c r="V210" s="13">
        <v>3.8</v>
      </c>
      <c r="W210" s="10">
        <v>71148</v>
      </c>
      <c r="X210" s="9" t="str">
        <f t="shared" si="27"/>
        <v>Apr</v>
      </c>
      <c r="Y210" s="9" t="str">
        <f t="shared" si="28"/>
        <v>2025</v>
      </c>
      <c r="Z210" s="10">
        <v>1</v>
      </c>
      <c r="AA210" s="10">
        <f t="shared" si="29"/>
        <v>1</v>
      </c>
      <c r="AB210" s="10">
        <f t="shared" si="30"/>
        <v>0</v>
      </c>
      <c r="AC210" s="10">
        <f t="shared" si="31"/>
        <v>0</v>
      </c>
      <c r="AD210" s="10">
        <f t="shared" si="32"/>
        <v>0</v>
      </c>
      <c r="AE210" s="10">
        <f t="shared" si="33"/>
        <v>0</v>
      </c>
      <c r="AF210" s="10">
        <f t="shared" si="34"/>
        <v>1</v>
      </c>
      <c r="AG210" s="14">
        <f t="shared" si="35"/>
        <v>0</v>
      </c>
    </row>
    <row r="211" spans="1:33" x14ac:dyDescent="0.3">
      <c r="A211" s="8" t="s">
        <v>306</v>
      </c>
      <c r="B211" s="22">
        <v>45988</v>
      </c>
      <c r="C211" s="9" t="s">
        <v>54</v>
      </c>
      <c r="D211" s="9" t="s">
        <v>46</v>
      </c>
      <c r="E211" s="9" t="s">
        <v>37</v>
      </c>
      <c r="F211" s="9" t="s">
        <v>77</v>
      </c>
      <c r="G211" s="9" t="s">
        <v>102</v>
      </c>
      <c r="H211" s="9" t="s">
        <v>72</v>
      </c>
      <c r="I211" s="9" t="s">
        <v>96</v>
      </c>
      <c r="J211" s="9" t="s">
        <v>88</v>
      </c>
      <c r="K211" s="9" t="s">
        <v>85</v>
      </c>
      <c r="L211" s="10">
        <v>87635</v>
      </c>
      <c r="M211" s="24">
        <v>3.8</v>
      </c>
      <c r="N211" s="12">
        <v>175740</v>
      </c>
      <c r="O211" s="12">
        <v>23562</v>
      </c>
      <c r="P211" s="12">
        <v>108044</v>
      </c>
      <c r="Q211" s="12">
        <v>64729</v>
      </c>
      <c r="R211" s="12">
        <v>372075</v>
      </c>
      <c r="S211" s="12">
        <v>20679</v>
      </c>
      <c r="T211" s="12">
        <v>273704</v>
      </c>
      <c r="U211" s="12">
        <v>338069</v>
      </c>
      <c r="V211" s="13">
        <v>4.2</v>
      </c>
      <c r="W211" s="10">
        <v>29140</v>
      </c>
      <c r="X211" s="9" t="str">
        <f t="shared" si="27"/>
        <v>Nov</v>
      </c>
      <c r="Y211" s="9" t="str">
        <f t="shared" si="28"/>
        <v>2025</v>
      </c>
      <c r="Z211" s="10">
        <v>1</v>
      </c>
      <c r="AA211" s="10">
        <f t="shared" si="29"/>
        <v>0</v>
      </c>
      <c r="AB211" s="10">
        <f t="shared" si="30"/>
        <v>0</v>
      </c>
      <c r="AC211" s="10">
        <f t="shared" si="31"/>
        <v>1</v>
      </c>
      <c r="AD211" s="10">
        <f t="shared" si="32"/>
        <v>0</v>
      </c>
      <c r="AE211" s="10">
        <f t="shared" si="33"/>
        <v>0</v>
      </c>
      <c r="AF211" s="10">
        <f t="shared" si="34"/>
        <v>0</v>
      </c>
      <c r="AG211" s="14">
        <f t="shared" si="35"/>
        <v>1</v>
      </c>
    </row>
    <row r="212" spans="1:33" x14ac:dyDescent="0.3">
      <c r="A212" s="8" t="s">
        <v>307</v>
      </c>
      <c r="B212" s="22">
        <v>45998</v>
      </c>
      <c r="C212" s="9" t="s">
        <v>94</v>
      </c>
      <c r="D212" s="9" t="s">
        <v>55</v>
      </c>
      <c r="E212" s="9" t="s">
        <v>37</v>
      </c>
      <c r="F212" s="9" t="s">
        <v>48</v>
      </c>
      <c r="G212" s="9" t="s">
        <v>57</v>
      </c>
      <c r="H212" s="9" t="s">
        <v>72</v>
      </c>
      <c r="I212" s="9" t="s">
        <v>51</v>
      </c>
      <c r="J212" s="9" t="s">
        <v>60</v>
      </c>
      <c r="K212" s="9" t="s">
        <v>43</v>
      </c>
      <c r="L212" s="10">
        <v>111379</v>
      </c>
      <c r="M212" s="24">
        <v>8</v>
      </c>
      <c r="N212" s="12">
        <v>166355</v>
      </c>
      <c r="O212" s="12">
        <v>49283</v>
      </c>
      <c r="P212" s="12">
        <v>289375</v>
      </c>
      <c r="Q212" s="12">
        <v>75730</v>
      </c>
      <c r="R212" s="12">
        <v>580743</v>
      </c>
      <c r="S212" s="12">
        <v>106973</v>
      </c>
      <c r="T212" s="12">
        <v>247889</v>
      </c>
      <c r="U212" s="12">
        <v>416674</v>
      </c>
      <c r="V212" s="13">
        <v>4.0999999999999996</v>
      </c>
      <c r="W212" s="10">
        <v>401790</v>
      </c>
      <c r="X212" s="9" t="str">
        <f t="shared" si="27"/>
        <v>Dec</v>
      </c>
      <c r="Y212" s="9" t="str">
        <f t="shared" si="28"/>
        <v>2025</v>
      </c>
      <c r="Z212" s="10">
        <v>1</v>
      </c>
      <c r="AA212" s="10">
        <f t="shared" si="29"/>
        <v>1</v>
      </c>
      <c r="AB212" s="10">
        <f t="shared" si="30"/>
        <v>0</v>
      </c>
      <c r="AC212" s="10">
        <f t="shared" si="31"/>
        <v>0</v>
      </c>
      <c r="AD212" s="10">
        <f t="shared" si="32"/>
        <v>0</v>
      </c>
      <c r="AE212" s="10">
        <f t="shared" si="33"/>
        <v>0</v>
      </c>
      <c r="AF212" s="10">
        <f t="shared" si="34"/>
        <v>1</v>
      </c>
      <c r="AG212" s="14">
        <f t="shared" si="35"/>
        <v>1</v>
      </c>
    </row>
    <row r="213" spans="1:33" x14ac:dyDescent="0.3">
      <c r="A213" s="8" t="s">
        <v>308</v>
      </c>
      <c r="B213" s="22">
        <v>45991</v>
      </c>
      <c r="C213" s="9" t="s">
        <v>75</v>
      </c>
      <c r="D213" s="9" t="s">
        <v>87</v>
      </c>
      <c r="E213" s="9" t="s">
        <v>37</v>
      </c>
      <c r="F213" s="9" t="s">
        <v>48</v>
      </c>
      <c r="G213" s="9" t="s">
        <v>67</v>
      </c>
      <c r="H213" s="9" t="s">
        <v>50</v>
      </c>
      <c r="I213" s="9" t="s">
        <v>73</v>
      </c>
      <c r="J213" s="9" t="s">
        <v>52</v>
      </c>
      <c r="K213" s="9" t="s">
        <v>61</v>
      </c>
      <c r="L213" s="10">
        <v>50083</v>
      </c>
      <c r="M213" s="24">
        <v>3.5</v>
      </c>
      <c r="N213" s="12">
        <v>9561</v>
      </c>
      <c r="O213" s="12">
        <v>34136</v>
      </c>
      <c r="P213" s="12">
        <v>248614</v>
      </c>
      <c r="Q213" s="12">
        <v>12778</v>
      </c>
      <c r="R213" s="12">
        <v>305089</v>
      </c>
      <c r="S213" s="12">
        <v>69930</v>
      </c>
      <c r="T213" s="12">
        <v>83939</v>
      </c>
      <c r="U213" s="12">
        <v>205794</v>
      </c>
      <c r="V213" s="13">
        <v>4.8</v>
      </c>
      <c r="W213" s="10">
        <v>133141</v>
      </c>
      <c r="X213" s="9" t="str">
        <f t="shared" si="27"/>
        <v>Nov</v>
      </c>
      <c r="Y213" s="9" t="str">
        <f t="shared" si="28"/>
        <v>2025</v>
      </c>
      <c r="Z213" s="10">
        <v>1</v>
      </c>
      <c r="AA213" s="10">
        <f t="shared" si="29"/>
        <v>0</v>
      </c>
      <c r="AB213" s="10">
        <f t="shared" si="30"/>
        <v>1</v>
      </c>
      <c r="AC213" s="10">
        <f t="shared" si="31"/>
        <v>0</v>
      </c>
      <c r="AD213" s="10">
        <f t="shared" si="32"/>
        <v>0</v>
      </c>
      <c r="AE213" s="10">
        <f t="shared" si="33"/>
        <v>0</v>
      </c>
      <c r="AF213" s="10">
        <f t="shared" si="34"/>
        <v>0</v>
      </c>
      <c r="AG213" s="14">
        <f t="shared" si="35"/>
        <v>1</v>
      </c>
    </row>
    <row r="214" spans="1:33" x14ac:dyDescent="0.3">
      <c r="A214" s="8" t="s">
        <v>309</v>
      </c>
      <c r="B214" s="22">
        <v>45513</v>
      </c>
      <c r="C214" s="9" t="s">
        <v>105</v>
      </c>
      <c r="D214" s="9" t="s">
        <v>64</v>
      </c>
      <c r="E214" s="9" t="s">
        <v>65</v>
      </c>
      <c r="F214" s="9" t="s">
        <v>38</v>
      </c>
      <c r="G214" s="9" t="s">
        <v>57</v>
      </c>
      <c r="H214" s="9" t="s">
        <v>58</v>
      </c>
      <c r="I214" s="9" t="s">
        <v>41</v>
      </c>
      <c r="J214" s="9" t="s">
        <v>88</v>
      </c>
      <c r="K214" s="9" t="s">
        <v>61</v>
      </c>
      <c r="L214" s="10">
        <v>58257</v>
      </c>
      <c r="M214" s="24">
        <v>9.6</v>
      </c>
      <c r="N214" s="12">
        <v>62353</v>
      </c>
      <c r="O214" s="12">
        <v>38435</v>
      </c>
      <c r="P214" s="12">
        <v>236960</v>
      </c>
      <c r="Q214" s="12">
        <v>36641</v>
      </c>
      <c r="R214" s="12">
        <v>374389</v>
      </c>
      <c r="S214" s="12">
        <v>106417</v>
      </c>
      <c r="T214" s="12">
        <v>133361</v>
      </c>
      <c r="U214" s="12">
        <v>267911</v>
      </c>
      <c r="V214" s="13">
        <v>4</v>
      </c>
      <c r="W214" s="10">
        <v>375478</v>
      </c>
      <c r="X214" s="9" t="str">
        <f t="shared" si="27"/>
        <v>Aug</v>
      </c>
      <c r="Y214" s="9" t="str">
        <f t="shared" si="28"/>
        <v>2024</v>
      </c>
      <c r="Z214" s="10">
        <v>1</v>
      </c>
      <c r="AA214" s="10">
        <f t="shared" si="29"/>
        <v>0</v>
      </c>
      <c r="AB214" s="10">
        <f t="shared" si="30"/>
        <v>1</v>
      </c>
      <c r="AC214" s="10">
        <f t="shared" si="31"/>
        <v>0</v>
      </c>
      <c r="AD214" s="10">
        <f t="shared" si="32"/>
        <v>0</v>
      </c>
      <c r="AE214" s="10">
        <f t="shared" si="33"/>
        <v>0</v>
      </c>
      <c r="AF214" s="10">
        <f t="shared" si="34"/>
        <v>0</v>
      </c>
      <c r="AG214" s="14">
        <f t="shared" si="35"/>
        <v>1</v>
      </c>
    </row>
    <row r="215" spans="1:33" x14ac:dyDescent="0.3">
      <c r="A215" s="8" t="s">
        <v>310</v>
      </c>
      <c r="B215" s="22">
        <v>45420</v>
      </c>
      <c r="C215" s="9" t="s">
        <v>98</v>
      </c>
      <c r="D215" s="9" t="s">
        <v>99</v>
      </c>
      <c r="E215" s="9" t="s">
        <v>101</v>
      </c>
      <c r="F215" s="9" t="s">
        <v>38</v>
      </c>
      <c r="G215" s="9" t="s">
        <v>71</v>
      </c>
      <c r="H215" s="9" t="s">
        <v>72</v>
      </c>
      <c r="I215" s="9" t="s">
        <v>41</v>
      </c>
      <c r="J215" s="9" t="s">
        <v>42</v>
      </c>
      <c r="K215" s="9" t="s">
        <v>61</v>
      </c>
      <c r="L215" s="10">
        <v>65625</v>
      </c>
      <c r="M215" s="24">
        <v>8.6999999999999993</v>
      </c>
      <c r="N215" s="12">
        <v>83972</v>
      </c>
      <c r="O215" s="12">
        <v>56487</v>
      </c>
      <c r="P215" s="12">
        <v>32002</v>
      </c>
      <c r="Q215" s="12">
        <v>47730</v>
      </c>
      <c r="R215" s="12">
        <v>220191</v>
      </c>
      <c r="S215" s="12">
        <v>83672</v>
      </c>
      <c r="T215" s="12">
        <v>228682</v>
      </c>
      <c r="U215" s="12">
        <v>373351</v>
      </c>
      <c r="V215" s="13">
        <v>4</v>
      </c>
      <c r="W215" s="10">
        <v>122505</v>
      </c>
      <c r="X215" s="9" t="str">
        <f t="shared" si="27"/>
        <v>May</v>
      </c>
      <c r="Y215" s="9" t="str">
        <f t="shared" si="28"/>
        <v>2024</v>
      </c>
      <c r="Z215" s="10">
        <v>1</v>
      </c>
      <c r="AA215" s="10">
        <f t="shared" si="29"/>
        <v>0</v>
      </c>
      <c r="AB215" s="10">
        <f t="shared" si="30"/>
        <v>1</v>
      </c>
      <c r="AC215" s="10">
        <f t="shared" si="31"/>
        <v>0</v>
      </c>
      <c r="AD215" s="10">
        <f t="shared" si="32"/>
        <v>0</v>
      </c>
      <c r="AE215" s="10">
        <f t="shared" si="33"/>
        <v>0</v>
      </c>
      <c r="AF215" s="10">
        <f t="shared" si="34"/>
        <v>0</v>
      </c>
      <c r="AG215" s="14">
        <f t="shared" si="35"/>
        <v>0</v>
      </c>
    </row>
    <row r="216" spans="1:33" x14ac:dyDescent="0.3">
      <c r="A216" s="8" t="s">
        <v>311</v>
      </c>
      <c r="B216" s="22">
        <v>45830</v>
      </c>
      <c r="C216" s="9" t="s">
        <v>35</v>
      </c>
      <c r="D216" s="9" t="s">
        <v>87</v>
      </c>
      <c r="E216" s="9" t="s">
        <v>101</v>
      </c>
      <c r="F216" s="9" t="s">
        <v>77</v>
      </c>
      <c r="G216" s="9" t="s">
        <v>57</v>
      </c>
      <c r="H216" s="9" t="s">
        <v>72</v>
      </c>
      <c r="I216" s="9" t="s">
        <v>59</v>
      </c>
      <c r="J216" s="9" t="s">
        <v>60</v>
      </c>
      <c r="K216" s="9" t="s">
        <v>43</v>
      </c>
      <c r="L216" s="10">
        <v>50321</v>
      </c>
      <c r="M216" s="24">
        <v>3.1</v>
      </c>
      <c r="N216" s="12">
        <v>167774</v>
      </c>
      <c r="O216" s="12">
        <v>24022</v>
      </c>
      <c r="P216" s="12">
        <v>209575</v>
      </c>
      <c r="Q216" s="12">
        <v>16274</v>
      </c>
      <c r="R216" s="12">
        <v>417645</v>
      </c>
      <c r="S216" s="12">
        <v>26723</v>
      </c>
      <c r="T216" s="12">
        <v>192362</v>
      </c>
      <c r="U216" s="12">
        <v>271032</v>
      </c>
      <c r="V216" s="13">
        <v>4.0999999999999996</v>
      </c>
      <c r="W216" s="10">
        <v>386798</v>
      </c>
      <c r="X216" s="9" t="str">
        <f t="shared" si="27"/>
        <v>Jun</v>
      </c>
      <c r="Y216" s="9" t="str">
        <f t="shared" si="28"/>
        <v>2025</v>
      </c>
      <c r="Z216" s="10">
        <v>1</v>
      </c>
      <c r="AA216" s="10">
        <f t="shared" si="29"/>
        <v>1</v>
      </c>
      <c r="AB216" s="10">
        <f t="shared" si="30"/>
        <v>0</v>
      </c>
      <c r="AC216" s="10">
        <f t="shared" si="31"/>
        <v>0</v>
      </c>
      <c r="AD216" s="10">
        <f t="shared" si="32"/>
        <v>0</v>
      </c>
      <c r="AE216" s="10">
        <f t="shared" si="33"/>
        <v>0</v>
      </c>
      <c r="AF216" s="10">
        <f t="shared" si="34"/>
        <v>0</v>
      </c>
      <c r="AG216" s="14">
        <f t="shared" si="35"/>
        <v>1</v>
      </c>
    </row>
    <row r="217" spans="1:33" x14ac:dyDescent="0.3">
      <c r="A217" s="8" t="s">
        <v>312</v>
      </c>
      <c r="B217" s="22">
        <v>45775</v>
      </c>
      <c r="C217" s="9" t="s">
        <v>117</v>
      </c>
      <c r="D217" s="9" t="s">
        <v>46</v>
      </c>
      <c r="E217" s="9" t="s">
        <v>65</v>
      </c>
      <c r="F217" s="9" t="s">
        <v>66</v>
      </c>
      <c r="G217" s="9" t="s">
        <v>49</v>
      </c>
      <c r="H217" s="9" t="s">
        <v>72</v>
      </c>
      <c r="I217" s="9" t="s">
        <v>51</v>
      </c>
      <c r="J217" s="9" t="s">
        <v>42</v>
      </c>
      <c r="K217" s="9" t="s">
        <v>43</v>
      </c>
      <c r="L217" s="10">
        <v>20261</v>
      </c>
      <c r="M217" s="24">
        <v>7.6</v>
      </c>
      <c r="N217" s="12">
        <v>99530</v>
      </c>
      <c r="O217" s="12">
        <v>51042</v>
      </c>
      <c r="P217" s="12">
        <v>52965</v>
      </c>
      <c r="Q217" s="12">
        <v>9158</v>
      </c>
      <c r="R217" s="12">
        <v>212695</v>
      </c>
      <c r="S217" s="12">
        <v>83079</v>
      </c>
      <c r="T217" s="12">
        <v>58109</v>
      </c>
      <c r="U217" s="12">
        <v>171108</v>
      </c>
      <c r="V217" s="13">
        <v>4.5999999999999996</v>
      </c>
      <c r="W217" s="10">
        <v>131003</v>
      </c>
      <c r="X217" s="9" t="str">
        <f t="shared" si="27"/>
        <v>Apr</v>
      </c>
      <c r="Y217" s="9" t="str">
        <f t="shared" si="28"/>
        <v>2025</v>
      </c>
      <c r="Z217" s="10">
        <v>1</v>
      </c>
      <c r="AA217" s="10">
        <f t="shared" si="29"/>
        <v>1</v>
      </c>
      <c r="AB217" s="10">
        <f t="shared" si="30"/>
        <v>0</v>
      </c>
      <c r="AC217" s="10">
        <f t="shared" si="31"/>
        <v>0</v>
      </c>
      <c r="AD217" s="10">
        <f t="shared" si="32"/>
        <v>0</v>
      </c>
      <c r="AE217" s="10">
        <f t="shared" si="33"/>
        <v>0</v>
      </c>
      <c r="AF217" s="10">
        <f t="shared" si="34"/>
        <v>0</v>
      </c>
      <c r="AG217" s="14">
        <f t="shared" si="35"/>
        <v>1</v>
      </c>
    </row>
    <row r="218" spans="1:33" x14ac:dyDescent="0.3">
      <c r="A218" s="8" t="s">
        <v>313</v>
      </c>
      <c r="B218" s="22">
        <v>45585</v>
      </c>
      <c r="C218" s="9" t="s">
        <v>35</v>
      </c>
      <c r="D218" s="9" t="s">
        <v>76</v>
      </c>
      <c r="E218" s="9" t="s">
        <v>47</v>
      </c>
      <c r="F218" s="9" t="s">
        <v>84</v>
      </c>
      <c r="G218" s="9" t="s">
        <v>49</v>
      </c>
      <c r="H218" s="9" t="s">
        <v>40</v>
      </c>
      <c r="I218" s="9" t="s">
        <v>41</v>
      </c>
      <c r="J218" s="9" t="s">
        <v>52</v>
      </c>
      <c r="K218" s="9" t="s">
        <v>129</v>
      </c>
      <c r="L218" s="10">
        <v>107140</v>
      </c>
      <c r="M218" s="24">
        <v>8.9</v>
      </c>
      <c r="N218" s="12">
        <v>19615</v>
      </c>
      <c r="O218" s="12">
        <v>30010</v>
      </c>
      <c r="P218" s="12">
        <v>151988</v>
      </c>
      <c r="Q218" s="12">
        <v>85680</v>
      </c>
      <c r="R218" s="12">
        <v>287293</v>
      </c>
      <c r="S218" s="12">
        <v>206768</v>
      </c>
      <c r="T218" s="12">
        <v>150465</v>
      </c>
      <c r="U218" s="12">
        <v>369043</v>
      </c>
      <c r="V218" s="13">
        <v>4.3</v>
      </c>
      <c r="W218" s="10">
        <v>279251</v>
      </c>
      <c r="X218" s="9" t="str">
        <f t="shared" si="27"/>
        <v>Oct</v>
      </c>
      <c r="Y218" s="9" t="str">
        <f t="shared" si="28"/>
        <v>2024</v>
      </c>
      <c r="Z218" s="10">
        <v>1</v>
      </c>
      <c r="AA218" s="10">
        <f t="shared" si="29"/>
        <v>0</v>
      </c>
      <c r="AB218" s="10">
        <f t="shared" si="30"/>
        <v>0</v>
      </c>
      <c r="AC218" s="10">
        <f t="shared" si="31"/>
        <v>0</v>
      </c>
      <c r="AD218" s="10">
        <f t="shared" si="32"/>
        <v>1</v>
      </c>
      <c r="AE218" s="10">
        <f t="shared" si="33"/>
        <v>0</v>
      </c>
      <c r="AF218" s="10">
        <f t="shared" si="34"/>
        <v>1</v>
      </c>
      <c r="AG218" s="14">
        <f t="shared" si="35"/>
        <v>0</v>
      </c>
    </row>
    <row r="219" spans="1:33" x14ac:dyDescent="0.3">
      <c r="A219" s="8" t="s">
        <v>314</v>
      </c>
      <c r="B219" s="22">
        <v>45577</v>
      </c>
      <c r="C219" s="9" t="s">
        <v>90</v>
      </c>
      <c r="D219" s="9" t="s">
        <v>46</v>
      </c>
      <c r="E219" s="9" t="s">
        <v>37</v>
      </c>
      <c r="F219" s="9" t="s">
        <v>77</v>
      </c>
      <c r="G219" s="9" t="s">
        <v>39</v>
      </c>
      <c r="H219" s="9" t="s">
        <v>40</v>
      </c>
      <c r="I219" s="9" t="s">
        <v>51</v>
      </c>
      <c r="J219" s="9" t="s">
        <v>111</v>
      </c>
      <c r="K219" s="9" t="s">
        <v>61</v>
      </c>
      <c r="L219" s="10">
        <v>83048</v>
      </c>
      <c r="M219" s="24">
        <v>2.2000000000000002</v>
      </c>
      <c r="N219" s="12">
        <v>133027</v>
      </c>
      <c r="O219" s="12">
        <v>83794</v>
      </c>
      <c r="P219" s="12">
        <v>55787</v>
      </c>
      <c r="Q219" s="12">
        <v>47181</v>
      </c>
      <c r="R219" s="12">
        <v>319789</v>
      </c>
      <c r="S219" s="12">
        <v>15546</v>
      </c>
      <c r="T219" s="12">
        <v>249858</v>
      </c>
      <c r="U219" s="12">
        <v>290888</v>
      </c>
      <c r="V219" s="13">
        <v>3.9</v>
      </c>
      <c r="W219" s="10">
        <v>138527</v>
      </c>
      <c r="X219" s="9" t="str">
        <f t="shared" si="27"/>
        <v>Oct</v>
      </c>
      <c r="Y219" s="9" t="str">
        <f t="shared" si="28"/>
        <v>2024</v>
      </c>
      <c r="Z219" s="10">
        <v>1</v>
      </c>
      <c r="AA219" s="10">
        <f t="shared" si="29"/>
        <v>0</v>
      </c>
      <c r="AB219" s="10">
        <f t="shared" si="30"/>
        <v>1</v>
      </c>
      <c r="AC219" s="10">
        <f t="shared" si="31"/>
        <v>0</v>
      </c>
      <c r="AD219" s="10">
        <f t="shared" si="32"/>
        <v>0</v>
      </c>
      <c r="AE219" s="10">
        <f t="shared" si="33"/>
        <v>0</v>
      </c>
      <c r="AF219" s="10">
        <f t="shared" si="34"/>
        <v>0</v>
      </c>
      <c r="AG219" s="14">
        <f t="shared" si="35"/>
        <v>1</v>
      </c>
    </row>
    <row r="220" spans="1:33" x14ac:dyDescent="0.3">
      <c r="A220" s="8" t="s">
        <v>315</v>
      </c>
      <c r="B220" s="22">
        <v>45532</v>
      </c>
      <c r="C220" s="9" t="s">
        <v>138</v>
      </c>
      <c r="D220" s="9" t="s">
        <v>99</v>
      </c>
      <c r="E220" s="9" t="s">
        <v>101</v>
      </c>
      <c r="F220" s="9" t="s">
        <v>66</v>
      </c>
      <c r="G220" s="9" t="s">
        <v>67</v>
      </c>
      <c r="H220" s="9" t="s">
        <v>40</v>
      </c>
      <c r="I220" s="9" t="s">
        <v>73</v>
      </c>
      <c r="J220" s="9" t="s">
        <v>88</v>
      </c>
      <c r="K220" s="9" t="s">
        <v>85</v>
      </c>
      <c r="L220" s="10">
        <v>128878</v>
      </c>
      <c r="M220" s="24">
        <v>4.2</v>
      </c>
      <c r="N220" s="12">
        <v>96426</v>
      </c>
      <c r="O220" s="12">
        <v>66041</v>
      </c>
      <c r="P220" s="12">
        <v>290275</v>
      </c>
      <c r="Q220" s="12">
        <v>85570</v>
      </c>
      <c r="R220" s="12">
        <v>538312</v>
      </c>
      <c r="S220" s="12">
        <v>130317</v>
      </c>
      <c r="T220" s="12">
        <v>60891</v>
      </c>
      <c r="U220" s="12">
        <v>249982</v>
      </c>
      <c r="V220" s="13">
        <v>4</v>
      </c>
      <c r="W220" s="10">
        <v>18560</v>
      </c>
      <c r="X220" s="9" t="str">
        <f t="shared" si="27"/>
        <v>Aug</v>
      </c>
      <c r="Y220" s="9" t="str">
        <f t="shared" si="28"/>
        <v>2024</v>
      </c>
      <c r="Z220" s="10">
        <v>1</v>
      </c>
      <c r="AA220" s="10">
        <f t="shared" si="29"/>
        <v>0</v>
      </c>
      <c r="AB220" s="10">
        <f t="shared" si="30"/>
        <v>0</v>
      </c>
      <c r="AC220" s="10">
        <f t="shared" si="31"/>
        <v>1</v>
      </c>
      <c r="AD220" s="10">
        <f t="shared" si="32"/>
        <v>0</v>
      </c>
      <c r="AE220" s="10">
        <f t="shared" si="33"/>
        <v>0</v>
      </c>
      <c r="AF220" s="10">
        <f t="shared" si="34"/>
        <v>1</v>
      </c>
      <c r="AG220" s="14">
        <f t="shared" si="35"/>
        <v>1</v>
      </c>
    </row>
    <row r="221" spans="1:33" x14ac:dyDescent="0.3">
      <c r="A221" s="8" t="s">
        <v>316</v>
      </c>
      <c r="B221" s="22">
        <v>45430</v>
      </c>
      <c r="C221" s="9" t="s">
        <v>75</v>
      </c>
      <c r="D221" s="9" t="s">
        <v>80</v>
      </c>
      <c r="E221" s="9" t="s">
        <v>37</v>
      </c>
      <c r="F221" s="9" t="s">
        <v>77</v>
      </c>
      <c r="G221" s="9" t="s">
        <v>49</v>
      </c>
      <c r="H221" s="9" t="s">
        <v>58</v>
      </c>
      <c r="I221" s="9" t="s">
        <v>96</v>
      </c>
      <c r="J221" s="9" t="s">
        <v>60</v>
      </c>
      <c r="K221" s="9" t="s">
        <v>43</v>
      </c>
      <c r="L221" s="10">
        <v>169201</v>
      </c>
      <c r="M221" s="24">
        <v>2.6</v>
      </c>
      <c r="N221" s="12">
        <v>14677</v>
      </c>
      <c r="O221" s="12">
        <v>3461</v>
      </c>
      <c r="P221" s="12">
        <v>89057</v>
      </c>
      <c r="Q221" s="12">
        <v>120591</v>
      </c>
      <c r="R221" s="12">
        <v>227786</v>
      </c>
      <c r="S221" s="12">
        <v>30046</v>
      </c>
      <c r="T221" s="12">
        <v>248531</v>
      </c>
      <c r="U221" s="12">
        <v>335121</v>
      </c>
      <c r="V221" s="13">
        <v>3.3</v>
      </c>
      <c r="W221" s="10">
        <v>49758</v>
      </c>
      <c r="X221" s="9" t="str">
        <f t="shared" si="27"/>
        <v>May</v>
      </c>
      <c r="Y221" s="9" t="str">
        <f t="shared" si="28"/>
        <v>2024</v>
      </c>
      <c r="Z221" s="10">
        <v>1</v>
      </c>
      <c r="AA221" s="10">
        <f t="shared" si="29"/>
        <v>1</v>
      </c>
      <c r="AB221" s="10">
        <f t="shared" si="30"/>
        <v>0</v>
      </c>
      <c r="AC221" s="10">
        <f t="shared" si="31"/>
        <v>0</v>
      </c>
      <c r="AD221" s="10">
        <f t="shared" si="32"/>
        <v>0</v>
      </c>
      <c r="AE221" s="10">
        <f t="shared" si="33"/>
        <v>0</v>
      </c>
      <c r="AF221" s="10">
        <f t="shared" si="34"/>
        <v>1</v>
      </c>
      <c r="AG221" s="14">
        <f t="shared" si="35"/>
        <v>0</v>
      </c>
    </row>
    <row r="222" spans="1:33" x14ac:dyDescent="0.3">
      <c r="A222" s="8" t="s">
        <v>317</v>
      </c>
      <c r="B222" s="22">
        <v>45647</v>
      </c>
      <c r="C222" s="9" t="s">
        <v>138</v>
      </c>
      <c r="D222" s="9" t="s">
        <v>64</v>
      </c>
      <c r="E222" s="9" t="s">
        <v>65</v>
      </c>
      <c r="F222" s="9" t="s">
        <v>38</v>
      </c>
      <c r="G222" s="9" t="s">
        <v>71</v>
      </c>
      <c r="H222" s="9" t="s">
        <v>50</v>
      </c>
      <c r="I222" s="9" t="s">
        <v>41</v>
      </c>
      <c r="J222" s="9" t="s">
        <v>60</v>
      </c>
      <c r="K222" s="9" t="s">
        <v>61</v>
      </c>
      <c r="L222" s="10">
        <v>92341</v>
      </c>
      <c r="M222" s="24">
        <v>5.8</v>
      </c>
      <c r="N222" s="12">
        <v>51426</v>
      </c>
      <c r="O222" s="12">
        <v>41003</v>
      </c>
      <c r="P222" s="12">
        <v>317841</v>
      </c>
      <c r="Q222" s="12">
        <v>75521</v>
      </c>
      <c r="R222" s="12">
        <v>485791</v>
      </c>
      <c r="S222" s="12">
        <v>134315</v>
      </c>
      <c r="T222" s="12">
        <v>188723</v>
      </c>
      <c r="U222" s="12">
        <v>345507</v>
      </c>
      <c r="V222" s="13">
        <v>4.8</v>
      </c>
      <c r="W222" s="10">
        <v>145649</v>
      </c>
      <c r="X222" s="9" t="str">
        <f t="shared" si="27"/>
        <v>Dec</v>
      </c>
      <c r="Y222" s="9" t="str">
        <f t="shared" si="28"/>
        <v>2024</v>
      </c>
      <c r="Z222" s="10">
        <v>1</v>
      </c>
      <c r="AA222" s="10">
        <f t="shared" si="29"/>
        <v>0</v>
      </c>
      <c r="AB222" s="10">
        <f t="shared" si="30"/>
        <v>1</v>
      </c>
      <c r="AC222" s="10">
        <f t="shared" si="31"/>
        <v>0</v>
      </c>
      <c r="AD222" s="10">
        <f t="shared" si="32"/>
        <v>0</v>
      </c>
      <c r="AE222" s="10">
        <f t="shared" si="33"/>
        <v>0</v>
      </c>
      <c r="AF222" s="10">
        <f t="shared" si="34"/>
        <v>0</v>
      </c>
      <c r="AG222" s="14">
        <f t="shared" si="35"/>
        <v>1</v>
      </c>
    </row>
    <row r="223" spans="1:33" x14ac:dyDescent="0.3">
      <c r="A223" s="8" t="s">
        <v>318</v>
      </c>
      <c r="B223" s="22">
        <v>45985</v>
      </c>
      <c r="C223" s="9" t="s">
        <v>70</v>
      </c>
      <c r="D223" s="9" t="s">
        <v>46</v>
      </c>
      <c r="E223" s="9" t="s">
        <v>65</v>
      </c>
      <c r="F223" s="9" t="s">
        <v>48</v>
      </c>
      <c r="G223" s="9" t="s">
        <v>57</v>
      </c>
      <c r="H223" s="9" t="s">
        <v>92</v>
      </c>
      <c r="I223" s="9" t="s">
        <v>59</v>
      </c>
      <c r="J223" s="9" t="s">
        <v>52</v>
      </c>
      <c r="K223" s="9" t="s">
        <v>43</v>
      </c>
      <c r="L223" s="10">
        <v>101624</v>
      </c>
      <c r="M223" s="24">
        <v>7.2</v>
      </c>
      <c r="N223" s="12">
        <v>92713</v>
      </c>
      <c r="O223" s="12">
        <v>73888</v>
      </c>
      <c r="P223" s="12">
        <v>336549</v>
      </c>
      <c r="Q223" s="12">
        <v>28242</v>
      </c>
      <c r="R223" s="12">
        <v>531392</v>
      </c>
      <c r="S223" s="12">
        <v>148800</v>
      </c>
      <c r="T223" s="12">
        <v>100756</v>
      </c>
      <c r="U223" s="12">
        <v>276437</v>
      </c>
      <c r="V223" s="13">
        <v>3.7</v>
      </c>
      <c r="W223" s="10">
        <v>344276</v>
      </c>
      <c r="X223" s="9" t="str">
        <f t="shared" si="27"/>
        <v>Nov</v>
      </c>
      <c r="Y223" s="9" t="str">
        <f t="shared" si="28"/>
        <v>2025</v>
      </c>
      <c r="Z223" s="10">
        <v>1</v>
      </c>
      <c r="AA223" s="10">
        <f t="shared" si="29"/>
        <v>1</v>
      </c>
      <c r="AB223" s="10">
        <f t="shared" si="30"/>
        <v>0</v>
      </c>
      <c r="AC223" s="10">
        <f t="shared" si="31"/>
        <v>0</v>
      </c>
      <c r="AD223" s="10">
        <f t="shared" si="32"/>
        <v>0</v>
      </c>
      <c r="AE223" s="10">
        <f t="shared" si="33"/>
        <v>0</v>
      </c>
      <c r="AF223" s="10">
        <f t="shared" si="34"/>
        <v>1</v>
      </c>
      <c r="AG223" s="14">
        <f t="shared" si="35"/>
        <v>1</v>
      </c>
    </row>
    <row r="224" spans="1:33" x14ac:dyDescent="0.3">
      <c r="A224" s="8" t="s">
        <v>319</v>
      </c>
      <c r="B224" s="22">
        <v>45770</v>
      </c>
      <c r="C224" s="9" t="s">
        <v>63</v>
      </c>
      <c r="D224" s="9" t="s">
        <v>80</v>
      </c>
      <c r="E224" s="9" t="s">
        <v>101</v>
      </c>
      <c r="F224" s="9" t="s">
        <v>84</v>
      </c>
      <c r="G224" s="9" t="s">
        <v>57</v>
      </c>
      <c r="H224" s="9" t="s">
        <v>58</v>
      </c>
      <c r="I224" s="9" t="s">
        <v>73</v>
      </c>
      <c r="J224" s="9" t="s">
        <v>52</v>
      </c>
      <c r="K224" s="9" t="s">
        <v>129</v>
      </c>
      <c r="L224" s="10">
        <v>36424</v>
      </c>
      <c r="M224" s="24">
        <v>6.5</v>
      </c>
      <c r="N224" s="12">
        <v>3057</v>
      </c>
      <c r="O224" s="12">
        <v>82678</v>
      </c>
      <c r="P224" s="12">
        <v>229078</v>
      </c>
      <c r="Q224" s="12">
        <v>19452</v>
      </c>
      <c r="R224" s="12">
        <v>334265</v>
      </c>
      <c r="S224" s="12">
        <v>116617</v>
      </c>
      <c r="T224" s="12">
        <v>126899</v>
      </c>
      <c r="U224" s="12">
        <v>293738</v>
      </c>
      <c r="V224" s="13">
        <v>4.5</v>
      </c>
      <c r="W224" s="10">
        <v>296223</v>
      </c>
      <c r="X224" s="9" t="str">
        <f t="shared" si="27"/>
        <v>Apr</v>
      </c>
      <c r="Y224" s="9" t="str">
        <f t="shared" si="28"/>
        <v>2025</v>
      </c>
      <c r="Z224" s="10">
        <v>1</v>
      </c>
      <c r="AA224" s="10">
        <f t="shared" si="29"/>
        <v>0</v>
      </c>
      <c r="AB224" s="10">
        <f t="shared" si="30"/>
        <v>0</v>
      </c>
      <c r="AC224" s="10">
        <f t="shared" si="31"/>
        <v>0</v>
      </c>
      <c r="AD224" s="10">
        <f t="shared" si="32"/>
        <v>1</v>
      </c>
      <c r="AE224" s="10">
        <f t="shared" si="33"/>
        <v>0</v>
      </c>
      <c r="AF224" s="10">
        <f t="shared" si="34"/>
        <v>0</v>
      </c>
      <c r="AG224" s="14">
        <f t="shared" si="35"/>
        <v>1</v>
      </c>
    </row>
    <row r="225" spans="1:33" x14ac:dyDescent="0.3">
      <c r="A225" s="8" t="s">
        <v>320</v>
      </c>
      <c r="B225" s="22">
        <v>45343</v>
      </c>
      <c r="C225" s="9" t="s">
        <v>107</v>
      </c>
      <c r="D225" s="9" t="s">
        <v>55</v>
      </c>
      <c r="E225" s="9" t="s">
        <v>101</v>
      </c>
      <c r="F225" s="9" t="s">
        <v>38</v>
      </c>
      <c r="G225" s="9" t="s">
        <v>102</v>
      </c>
      <c r="H225" s="9" t="s">
        <v>72</v>
      </c>
      <c r="I225" s="9" t="s">
        <v>73</v>
      </c>
      <c r="J225" s="9" t="s">
        <v>88</v>
      </c>
      <c r="K225" s="9" t="s">
        <v>43</v>
      </c>
      <c r="L225" s="10">
        <v>124141</v>
      </c>
      <c r="M225" s="24">
        <v>2.8</v>
      </c>
      <c r="N225" s="12">
        <v>48720</v>
      </c>
      <c r="O225" s="12">
        <v>53782</v>
      </c>
      <c r="P225" s="12">
        <v>256488</v>
      </c>
      <c r="Q225" s="12">
        <v>86382</v>
      </c>
      <c r="R225" s="12">
        <v>445372</v>
      </c>
      <c r="S225" s="12">
        <v>151082</v>
      </c>
      <c r="T225" s="12">
        <v>191656</v>
      </c>
      <c r="U225" s="12">
        <v>359350</v>
      </c>
      <c r="V225" s="13">
        <v>4.2</v>
      </c>
      <c r="W225" s="10">
        <v>351370</v>
      </c>
      <c r="X225" s="9" t="str">
        <f t="shared" si="27"/>
        <v>Feb</v>
      </c>
      <c r="Y225" s="9" t="str">
        <f t="shared" si="28"/>
        <v>2024</v>
      </c>
      <c r="Z225" s="10">
        <v>1</v>
      </c>
      <c r="AA225" s="10">
        <f t="shared" si="29"/>
        <v>1</v>
      </c>
      <c r="AB225" s="10">
        <f t="shared" si="30"/>
        <v>0</v>
      </c>
      <c r="AC225" s="10">
        <f t="shared" si="31"/>
        <v>0</v>
      </c>
      <c r="AD225" s="10">
        <f t="shared" si="32"/>
        <v>0</v>
      </c>
      <c r="AE225" s="10">
        <f t="shared" si="33"/>
        <v>0</v>
      </c>
      <c r="AF225" s="10">
        <f t="shared" si="34"/>
        <v>1</v>
      </c>
      <c r="AG225" s="14">
        <f t="shared" si="35"/>
        <v>1</v>
      </c>
    </row>
    <row r="226" spans="1:33" x14ac:dyDescent="0.3">
      <c r="A226" s="8" t="s">
        <v>321</v>
      </c>
      <c r="B226" s="22">
        <v>45605</v>
      </c>
      <c r="C226" s="9" t="s">
        <v>45</v>
      </c>
      <c r="D226" s="9" t="s">
        <v>64</v>
      </c>
      <c r="E226" s="9" t="s">
        <v>65</v>
      </c>
      <c r="F226" s="9" t="s">
        <v>38</v>
      </c>
      <c r="G226" s="9" t="s">
        <v>81</v>
      </c>
      <c r="H226" s="9" t="s">
        <v>50</v>
      </c>
      <c r="I226" s="9" t="s">
        <v>73</v>
      </c>
      <c r="J226" s="9" t="s">
        <v>68</v>
      </c>
      <c r="K226" s="9" t="s">
        <v>61</v>
      </c>
      <c r="L226" s="10">
        <v>67150</v>
      </c>
      <c r="M226" s="24">
        <v>2.8</v>
      </c>
      <c r="N226" s="12">
        <v>80198</v>
      </c>
      <c r="O226" s="12">
        <v>5200</v>
      </c>
      <c r="P226" s="12">
        <v>307446</v>
      </c>
      <c r="Q226" s="12">
        <v>38639</v>
      </c>
      <c r="R226" s="12">
        <v>431483</v>
      </c>
      <c r="S226" s="12">
        <v>188552</v>
      </c>
      <c r="T226" s="12">
        <v>213916</v>
      </c>
      <c r="U226" s="12">
        <v>449478</v>
      </c>
      <c r="V226" s="13">
        <v>3.8</v>
      </c>
      <c r="W226" s="10">
        <v>106873</v>
      </c>
      <c r="X226" s="9" t="str">
        <f t="shared" si="27"/>
        <v>Nov</v>
      </c>
      <c r="Y226" s="9" t="str">
        <f t="shared" si="28"/>
        <v>2024</v>
      </c>
      <c r="Z226" s="10">
        <v>1</v>
      </c>
      <c r="AA226" s="10">
        <f t="shared" si="29"/>
        <v>0</v>
      </c>
      <c r="AB226" s="10">
        <f t="shared" si="30"/>
        <v>1</v>
      </c>
      <c r="AC226" s="10">
        <f t="shared" si="31"/>
        <v>0</v>
      </c>
      <c r="AD226" s="10">
        <f t="shared" si="32"/>
        <v>0</v>
      </c>
      <c r="AE226" s="10">
        <f t="shared" si="33"/>
        <v>0</v>
      </c>
      <c r="AF226" s="10">
        <f t="shared" si="34"/>
        <v>0</v>
      </c>
      <c r="AG226" s="14">
        <f t="shared" si="35"/>
        <v>0</v>
      </c>
    </row>
    <row r="227" spans="1:33" x14ac:dyDescent="0.3">
      <c r="A227" s="8" t="s">
        <v>322</v>
      </c>
      <c r="B227" s="22">
        <v>45565</v>
      </c>
      <c r="C227" s="9" t="s">
        <v>63</v>
      </c>
      <c r="D227" s="9" t="s">
        <v>99</v>
      </c>
      <c r="E227" s="9" t="s">
        <v>37</v>
      </c>
      <c r="F227" s="9" t="s">
        <v>77</v>
      </c>
      <c r="G227" s="9" t="s">
        <v>49</v>
      </c>
      <c r="H227" s="9" t="s">
        <v>50</v>
      </c>
      <c r="I227" s="9" t="s">
        <v>41</v>
      </c>
      <c r="J227" s="9" t="s">
        <v>42</v>
      </c>
      <c r="K227" s="9" t="s">
        <v>129</v>
      </c>
      <c r="L227" s="10">
        <v>99136</v>
      </c>
      <c r="M227" s="24">
        <v>3.8</v>
      </c>
      <c r="N227" s="12">
        <v>168261</v>
      </c>
      <c r="O227" s="12">
        <v>31536</v>
      </c>
      <c r="P227" s="12">
        <v>245608</v>
      </c>
      <c r="Q227" s="12">
        <v>47622</v>
      </c>
      <c r="R227" s="12">
        <v>493027</v>
      </c>
      <c r="S227" s="12">
        <v>177126</v>
      </c>
      <c r="T227" s="12">
        <v>73304</v>
      </c>
      <c r="U227" s="12">
        <v>287628</v>
      </c>
      <c r="V227" s="13">
        <v>4.0999999999999996</v>
      </c>
      <c r="W227" s="10">
        <v>31390</v>
      </c>
      <c r="X227" s="9" t="str">
        <f t="shared" si="27"/>
        <v>Sep</v>
      </c>
      <c r="Y227" s="9" t="str">
        <f t="shared" si="28"/>
        <v>2024</v>
      </c>
      <c r="Z227" s="10">
        <v>1</v>
      </c>
      <c r="AA227" s="10">
        <f t="shared" si="29"/>
        <v>0</v>
      </c>
      <c r="AB227" s="10">
        <f t="shared" si="30"/>
        <v>0</v>
      </c>
      <c r="AC227" s="10">
        <f t="shared" si="31"/>
        <v>0</v>
      </c>
      <c r="AD227" s="10">
        <f t="shared" si="32"/>
        <v>1</v>
      </c>
      <c r="AE227" s="10">
        <f t="shared" si="33"/>
        <v>0</v>
      </c>
      <c r="AF227" s="10">
        <f t="shared" si="34"/>
        <v>0</v>
      </c>
      <c r="AG227" s="14">
        <f t="shared" si="35"/>
        <v>1</v>
      </c>
    </row>
    <row r="228" spans="1:33" x14ac:dyDescent="0.3">
      <c r="A228" s="8" t="s">
        <v>323</v>
      </c>
      <c r="B228" s="22">
        <v>45576</v>
      </c>
      <c r="C228" s="9" t="s">
        <v>119</v>
      </c>
      <c r="D228" s="9" t="s">
        <v>80</v>
      </c>
      <c r="E228" s="9" t="s">
        <v>47</v>
      </c>
      <c r="F228" s="9" t="s">
        <v>84</v>
      </c>
      <c r="G228" s="9" t="s">
        <v>71</v>
      </c>
      <c r="H228" s="9" t="s">
        <v>50</v>
      </c>
      <c r="I228" s="9" t="s">
        <v>41</v>
      </c>
      <c r="J228" s="9" t="s">
        <v>60</v>
      </c>
      <c r="K228" s="9" t="s">
        <v>43</v>
      </c>
      <c r="L228" s="10">
        <v>137113</v>
      </c>
      <c r="M228" s="24">
        <v>6.6</v>
      </c>
      <c r="N228" s="12">
        <v>75738</v>
      </c>
      <c r="O228" s="12">
        <v>28690</v>
      </c>
      <c r="P228" s="12">
        <v>59319</v>
      </c>
      <c r="Q228" s="12">
        <v>46578</v>
      </c>
      <c r="R228" s="12">
        <v>210325</v>
      </c>
      <c r="S228" s="12">
        <v>172636</v>
      </c>
      <c r="T228" s="12">
        <v>125454</v>
      </c>
      <c r="U228" s="12">
        <v>346586</v>
      </c>
      <c r="V228" s="13">
        <v>3.7</v>
      </c>
      <c r="W228" s="10">
        <v>167807</v>
      </c>
      <c r="X228" s="9" t="str">
        <f t="shared" si="27"/>
        <v>Oct</v>
      </c>
      <c r="Y228" s="9" t="str">
        <f t="shared" si="28"/>
        <v>2024</v>
      </c>
      <c r="Z228" s="10">
        <v>1</v>
      </c>
      <c r="AA228" s="10">
        <f t="shared" si="29"/>
        <v>1</v>
      </c>
      <c r="AB228" s="10">
        <f t="shared" si="30"/>
        <v>0</v>
      </c>
      <c r="AC228" s="10">
        <f t="shared" si="31"/>
        <v>0</v>
      </c>
      <c r="AD228" s="10">
        <f t="shared" si="32"/>
        <v>0</v>
      </c>
      <c r="AE228" s="10">
        <f t="shared" si="33"/>
        <v>0</v>
      </c>
      <c r="AF228" s="10">
        <f t="shared" si="34"/>
        <v>1</v>
      </c>
      <c r="AG228" s="14">
        <f t="shared" si="35"/>
        <v>0</v>
      </c>
    </row>
    <row r="229" spans="1:33" x14ac:dyDescent="0.3">
      <c r="A229" s="8" t="s">
        <v>324</v>
      </c>
      <c r="B229" s="22">
        <v>45611</v>
      </c>
      <c r="C229" s="9" t="s">
        <v>105</v>
      </c>
      <c r="D229" s="9" t="s">
        <v>87</v>
      </c>
      <c r="E229" s="9" t="s">
        <v>101</v>
      </c>
      <c r="F229" s="9" t="s">
        <v>56</v>
      </c>
      <c r="G229" s="9" t="s">
        <v>71</v>
      </c>
      <c r="H229" s="9" t="s">
        <v>58</v>
      </c>
      <c r="I229" s="9" t="s">
        <v>59</v>
      </c>
      <c r="J229" s="9" t="s">
        <v>88</v>
      </c>
      <c r="K229" s="9" t="s">
        <v>43</v>
      </c>
      <c r="L229" s="10">
        <v>50245</v>
      </c>
      <c r="M229" s="24">
        <v>9</v>
      </c>
      <c r="N229" s="12">
        <v>48592</v>
      </c>
      <c r="O229" s="12">
        <v>33397</v>
      </c>
      <c r="P229" s="12">
        <v>197463</v>
      </c>
      <c r="Q229" s="12">
        <v>24442</v>
      </c>
      <c r="R229" s="12">
        <v>303894</v>
      </c>
      <c r="S229" s="12">
        <v>58019</v>
      </c>
      <c r="T229" s="12">
        <v>301035</v>
      </c>
      <c r="U229" s="12">
        <v>413420</v>
      </c>
      <c r="V229" s="13">
        <v>4.2</v>
      </c>
      <c r="W229" s="10">
        <v>92494</v>
      </c>
      <c r="X229" s="9" t="str">
        <f t="shared" si="27"/>
        <v>Nov</v>
      </c>
      <c r="Y229" s="9" t="str">
        <f t="shared" si="28"/>
        <v>2024</v>
      </c>
      <c r="Z229" s="10">
        <v>1</v>
      </c>
      <c r="AA229" s="10">
        <f t="shared" si="29"/>
        <v>1</v>
      </c>
      <c r="AB229" s="10">
        <f t="shared" si="30"/>
        <v>0</v>
      </c>
      <c r="AC229" s="10">
        <f t="shared" si="31"/>
        <v>0</v>
      </c>
      <c r="AD229" s="10">
        <f t="shared" si="32"/>
        <v>0</v>
      </c>
      <c r="AE229" s="10">
        <f t="shared" si="33"/>
        <v>0</v>
      </c>
      <c r="AF229" s="10">
        <f t="shared" si="34"/>
        <v>0</v>
      </c>
      <c r="AG229" s="14">
        <f t="shared" si="35"/>
        <v>0</v>
      </c>
    </row>
    <row r="230" spans="1:33" x14ac:dyDescent="0.3">
      <c r="A230" s="8" t="s">
        <v>325</v>
      </c>
      <c r="B230" s="22">
        <v>45425</v>
      </c>
      <c r="C230" s="9" t="s">
        <v>117</v>
      </c>
      <c r="D230" s="9" t="s">
        <v>76</v>
      </c>
      <c r="E230" s="9" t="s">
        <v>47</v>
      </c>
      <c r="F230" s="9" t="s">
        <v>38</v>
      </c>
      <c r="G230" s="9" t="s">
        <v>95</v>
      </c>
      <c r="H230" s="9" t="s">
        <v>58</v>
      </c>
      <c r="I230" s="9" t="s">
        <v>51</v>
      </c>
      <c r="J230" s="9" t="s">
        <v>60</v>
      </c>
      <c r="K230" s="9" t="s">
        <v>85</v>
      </c>
      <c r="L230" s="10">
        <v>205935</v>
      </c>
      <c r="M230" s="24">
        <v>6</v>
      </c>
      <c r="N230" s="12">
        <v>149753</v>
      </c>
      <c r="O230" s="12">
        <v>25034</v>
      </c>
      <c r="P230" s="12">
        <v>68094</v>
      </c>
      <c r="Q230" s="12">
        <v>143232</v>
      </c>
      <c r="R230" s="12">
        <v>386113</v>
      </c>
      <c r="S230" s="12">
        <v>49625</v>
      </c>
      <c r="T230" s="12">
        <v>231422</v>
      </c>
      <c r="U230" s="12">
        <v>291393</v>
      </c>
      <c r="V230" s="13">
        <v>3.4</v>
      </c>
      <c r="W230" s="10">
        <v>354412</v>
      </c>
      <c r="X230" s="9" t="str">
        <f t="shared" si="27"/>
        <v>May</v>
      </c>
      <c r="Y230" s="9" t="str">
        <f t="shared" si="28"/>
        <v>2024</v>
      </c>
      <c r="Z230" s="10">
        <v>1</v>
      </c>
      <c r="AA230" s="10">
        <f t="shared" si="29"/>
        <v>0</v>
      </c>
      <c r="AB230" s="10">
        <f t="shared" si="30"/>
        <v>0</v>
      </c>
      <c r="AC230" s="10">
        <f t="shared" si="31"/>
        <v>1</v>
      </c>
      <c r="AD230" s="10">
        <f t="shared" si="32"/>
        <v>0</v>
      </c>
      <c r="AE230" s="10">
        <f t="shared" si="33"/>
        <v>0</v>
      </c>
      <c r="AF230" s="10">
        <f t="shared" si="34"/>
        <v>1</v>
      </c>
      <c r="AG230" s="14">
        <f t="shared" si="35"/>
        <v>1</v>
      </c>
    </row>
    <row r="231" spans="1:33" x14ac:dyDescent="0.3">
      <c r="A231" s="8" t="s">
        <v>326</v>
      </c>
      <c r="B231" s="22">
        <v>45523</v>
      </c>
      <c r="C231" s="9" t="s">
        <v>119</v>
      </c>
      <c r="D231" s="9" t="s">
        <v>36</v>
      </c>
      <c r="E231" s="9" t="s">
        <v>65</v>
      </c>
      <c r="F231" s="9" t="s">
        <v>77</v>
      </c>
      <c r="G231" s="9" t="s">
        <v>49</v>
      </c>
      <c r="H231" s="9" t="s">
        <v>50</v>
      </c>
      <c r="I231" s="9" t="s">
        <v>96</v>
      </c>
      <c r="J231" s="9" t="s">
        <v>52</v>
      </c>
      <c r="K231" s="9" t="s">
        <v>85</v>
      </c>
      <c r="L231" s="10">
        <v>90326</v>
      </c>
      <c r="M231" s="24">
        <v>3.9</v>
      </c>
      <c r="N231" s="12">
        <v>69585</v>
      </c>
      <c r="O231" s="12">
        <v>50699</v>
      </c>
      <c r="P231" s="12">
        <v>178197</v>
      </c>
      <c r="Q231" s="12">
        <v>76570</v>
      </c>
      <c r="R231" s="12">
        <v>375051</v>
      </c>
      <c r="S231" s="12">
        <v>133764</v>
      </c>
      <c r="T231" s="12">
        <v>64375</v>
      </c>
      <c r="U231" s="12">
        <v>232269</v>
      </c>
      <c r="V231" s="13">
        <v>4.0999999999999996</v>
      </c>
      <c r="W231" s="10">
        <v>274520</v>
      </c>
      <c r="X231" s="9" t="str">
        <f t="shared" si="27"/>
        <v>Aug</v>
      </c>
      <c r="Y231" s="9" t="str">
        <f t="shared" si="28"/>
        <v>2024</v>
      </c>
      <c r="Z231" s="10">
        <v>1</v>
      </c>
      <c r="AA231" s="10">
        <f t="shared" si="29"/>
        <v>0</v>
      </c>
      <c r="AB231" s="10">
        <f t="shared" si="30"/>
        <v>0</v>
      </c>
      <c r="AC231" s="10">
        <f t="shared" si="31"/>
        <v>1</v>
      </c>
      <c r="AD231" s="10">
        <f t="shared" si="32"/>
        <v>0</v>
      </c>
      <c r="AE231" s="10">
        <f t="shared" si="33"/>
        <v>0</v>
      </c>
      <c r="AF231" s="10">
        <f t="shared" si="34"/>
        <v>0</v>
      </c>
      <c r="AG231" s="14">
        <f t="shared" si="35"/>
        <v>1</v>
      </c>
    </row>
    <row r="232" spans="1:33" x14ac:dyDescent="0.3">
      <c r="A232" s="8" t="s">
        <v>327</v>
      </c>
      <c r="B232" s="22">
        <v>45775</v>
      </c>
      <c r="C232" s="9" t="s">
        <v>94</v>
      </c>
      <c r="D232" s="9" t="s">
        <v>55</v>
      </c>
      <c r="E232" s="9" t="s">
        <v>65</v>
      </c>
      <c r="F232" s="9" t="s">
        <v>66</v>
      </c>
      <c r="G232" s="9" t="s">
        <v>57</v>
      </c>
      <c r="H232" s="9" t="s">
        <v>50</v>
      </c>
      <c r="I232" s="9" t="s">
        <v>59</v>
      </c>
      <c r="J232" s="9" t="s">
        <v>60</v>
      </c>
      <c r="K232" s="9" t="s">
        <v>43</v>
      </c>
      <c r="L232" s="10">
        <v>96839</v>
      </c>
      <c r="M232" s="24">
        <v>3.7</v>
      </c>
      <c r="N232" s="12">
        <v>7787</v>
      </c>
      <c r="O232" s="12">
        <v>65117</v>
      </c>
      <c r="P232" s="12">
        <v>48225</v>
      </c>
      <c r="Q232" s="12">
        <v>39194</v>
      </c>
      <c r="R232" s="12">
        <v>160323</v>
      </c>
      <c r="S232" s="12">
        <v>35060</v>
      </c>
      <c r="T232" s="12">
        <v>141026</v>
      </c>
      <c r="U232" s="12">
        <v>236083</v>
      </c>
      <c r="V232" s="13">
        <v>3.8</v>
      </c>
      <c r="W232" s="10">
        <v>268326</v>
      </c>
      <c r="X232" s="9" t="str">
        <f t="shared" si="27"/>
        <v>Apr</v>
      </c>
      <c r="Y232" s="9" t="str">
        <f t="shared" si="28"/>
        <v>2025</v>
      </c>
      <c r="Z232" s="10">
        <v>1</v>
      </c>
      <c r="AA232" s="10">
        <f t="shared" si="29"/>
        <v>1</v>
      </c>
      <c r="AB232" s="10">
        <f t="shared" si="30"/>
        <v>0</v>
      </c>
      <c r="AC232" s="10">
        <f t="shared" si="31"/>
        <v>0</v>
      </c>
      <c r="AD232" s="10">
        <f t="shared" si="32"/>
        <v>0</v>
      </c>
      <c r="AE232" s="10">
        <f t="shared" si="33"/>
        <v>0</v>
      </c>
      <c r="AF232" s="10">
        <f t="shared" si="34"/>
        <v>0</v>
      </c>
      <c r="AG232" s="14">
        <f t="shared" si="35"/>
        <v>0</v>
      </c>
    </row>
    <row r="233" spans="1:33" x14ac:dyDescent="0.3">
      <c r="A233" s="8" t="s">
        <v>328</v>
      </c>
      <c r="B233" s="22">
        <v>45671</v>
      </c>
      <c r="C233" s="9" t="s">
        <v>107</v>
      </c>
      <c r="D233" s="9" t="s">
        <v>99</v>
      </c>
      <c r="E233" s="9" t="s">
        <v>47</v>
      </c>
      <c r="F233" s="9" t="s">
        <v>77</v>
      </c>
      <c r="G233" s="9" t="s">
        <v>71</v>
      </c>
      <c r="H233" s="9" t="s">
        <v>92</v>
      </c>
      <c r="I233" s="9" t="s">
        <v>73</v>
      </c>
      <c r="J233" s="9" t="s">
        <v>60</v>
      </c>
      <c r="K233" s="9" t="s">
        <v>85</v>
      </c>
      <c r="L233" s="10">
        <v>102352</v>
      </c>
      <c r="M233" s="24">
        <v>6.7</v>
      </c>
      <c r="N233" s="12">
        <v>166139</v>
      </c>
      <c r="O233" s="12">
        <v>49446</v>
      </c>
      <c r="P233" s="12">
        <v>299124</v>
      </c>
      <c r="Q233" s="12">
        <v>63749</v>
      </c>
      <c r="R233" s="12">
        <v>578458</v>
      </c>
      <c r="S233" s="12">
        <v>219796</v>
      </c>
      <c r="T233" s="12">
        <v>306681</v>
      </c>
      <c r="U233" s="12">
        <v>568116</v>
      </c>
      <c r="V233" s="13">
        <v>4.4000000000000004</v>
      </c>
      <c r="W233" s="10">
        <v>178880</v>
      </c>
      <c r="X233" s="9" t="str">
        <f t="shared" si="27"/>
        <v>Jan</v>
      </c>
      <c r="Y233" s="9" t="str">
        <f t="shared" si="28"/>
        <v>2025</v>
      </c>
      <c r="Z233" s="10">
        <v>1</v>
      </c>
      <c r="AA233" s="10">
        <f t="shared" si="29"/>
        <v>0</v>
      </c>
      <c r="AB233" s="10">
        <f t="shared" si="30"/>
        <v>0</v>
      </c>
      <c r="AC233" s="10">
        <f t="shared" si="31"/>
        <v>1</v>
      </c>
      <c r="AD233" s="10">
        <f t="shared" si="32"/>
        <v>0</v>
      </c>
      <c r="AE233" s="10">
        <f t="shared" si="33"/>
        <v>0</v>
      </c>
      <c r="AF233" s="10">
        <f t="shared" si="34"/>
        <v>1</v>
      </c>
      <c r="AG233" s="14">
        <f t="shared" si="35"/>
        <v>1</v>
      </c>
    </row>
    <row r="234" spans="1:33" x14ac:dyDescent="0.3">
      <c r="A234" s="8" t="s">
        <v>329</v>
      </c>
      <c r="B234" s="22">
        <v>45362</v>
      </c>
      <c r="C234" s="9" t="s">
        <v>54</v>
      </c>
      <c r="D234" s="9" t="s">
        <v>80</v>
      </c>
      <c r="E234" s="9" t="s">
        <v>65</v>
      </c>
      <c r="F234" s="9" t="s">
        <v>56</v>
      </c>
      <c r="G234" s="9" t="s">
        <v>49</v>
      </c>
      <c r="H234" s="9" t="s">
        <v>40</v>
      </c>
      <c r="I234" s="9" t="s">
        <v>59</v>
      </c>
      <c r="J234" s="9" t="s">
        <v>52</v>
      </c>
      <c r="K234" s="9" t="s">
        <v>43</v>
      </c>
      <c r="L234" s="10">
        <v>68571</v>
      </c>
      <c r="M234" s="24">
        <v>4.5999999999999996</v>
      </c>
      <c r="N234" s="12">
        <v>141234</v>
      </c>
      <c r="O234" s="12">
        <v>70919</v>
      </c>
      <c r="P234" s="12">
        <v>322488</v>
      </c>
      <c r="Q234" s="12">
        <v>26213</v>
      </c>
      <c r="R234" s="12">
        <v>560854</v>
      </c>
      <c r="S234" s="12">
        <v>171209</v>
      </c>
      <c r="T234" s="12">
        <v>202725</v>
      </c>
      <c r="U234" s="12">
        <v>386918</v>
      </c>
      <c r="V234" s="13">
        <v>4</v>
      </c>
      <c r="W234" s="10">
        <v>59659</v>
      </c>
      <c r="X234" s="9" t="str">
        <f t="shared" si="27"/>
        <v>Mar</v>
      </c>
      <c r="Y234" s="9" t="str">
        <f t="shared" si="28"/>
        <v>2024</v>
      </c>
      <c r="Z234" s="10">
        <v>1</v>
      </c>
      <c r="AA234" s="10">
        <f t="shared" si="29"/>
        <v>1</v>
      </c>
      <c r="AB234" s="10">
        <f t="shared" si="30"/>
        <v>0</v>
      </c>
      <c r="AC234" s="10">
        <f t="shared" si="31"/>
        <v>0</v>
      </c>
      <c r="AD234" s="10">
        <f t="shared" si="32"/>
        <v>0</v>
      </c>
      <c r="AE234" s="10">
        <f t="shared" si="33"/>
        <v>0</v>
      </c>
      <c r="AF234" s="10">
        <f t="shared" si="34"/>
        <v>0</v>
      </c>
      <c r="AG234" s="14">
        <f t="shared" si="35"/>
        <v>1</v>
      </c>
    </row>
    <row r="235" spans="1:33" x14ac:dyDescent="0.3">
      <c r="A235" s="8" t="s">
        <v>330</v>
      </c>
      <c r="B235" s="22">
        <v>45997</v>
      </c>
      <c r="C235" s="9" t="s">
        <v>94</v>
      </c>
      <c r="D235" s="9" t="s">
        <v>76</v>
      </c>
      <c r="E235" s="9" t="s">
        <v>101</v>
      </c>
      <c r="F235" s="9" t="s">
        <v>48</v>
      </c>
      <c r="G235" s="9" t="s">
        <v>49</v>
      </c>
      <c r="H235" s="9" t="s">
        <v>72</v>
      </c>
      <c r="I235" s="9" t="s">
        <v>51</v>
      </c>
      <c r="J235" s="9" t="s">
        <v>68</v>
      </c>
      <c r="K235" s="9" t="s">
        <v>43</v>
      </c>
      <c r="L235" s="10">
        <v>160314</v>
      </c>
      <c r="M235" s="24">
        <v>7.8</v>
      </c>
      <c r="N235" s="12">
        <v>65797</v>
      </c>
      <c r="O235" s="12">
        <v>68892</v>
      </c>
      <c r="P235" s="12">
        <v>345655</v>
      </c>
      <c r="Q235" s="12">
        <v>109109</v>
      </c>
      <c r="R235" s="12">
        <v>589453</v>
      </c>
      <c r="S235" s="12">
        <v>141867</v>
      </c>
      <c r="T235" s="12">
        <v>202852</v>
      </c>
      <c r="U235" s="12">
        <v>403623</v>
      </c>
      <c r="V235" s="13">
        <v>4.0999999999999996</v>
      </c>
      <c r="W235" s="10">
        <v>26071</v>
      </c>
      <c r="X235" s="9" t="str">
        <f t="shared" si="27"/>
        <v>Dec</v>
      </c>
      <c r="Y235" s="9" t="str">
        <f t="shared" si="28"/>
        <v>2025</v>
      </c>
      <c r="Z235" s="10">
        <v>1</v>
      </c>
      <c r="AA235" s="10">
        <f t="shared" si="29"/>
        <v>1</v>
      </c>
      <c r="AB235" s="10">
        <f t="shared" si="30"/>
        <v>0</v>
      </c>
      <c r="AC235" s="10">
        <f t="shared" si="31"/>
        <v>0</v>
      </c>
      <c r="AD235" s="10">
        <f t="shared" si="32"/>
        <v>0</v>
      </c>
      <c r="AE235" s="10">
        <f t="shared" si="33"/>
        <v>0</v>
      </c>
      <c r="AF235" s="10">
        <f t="shared" si="34"/>
        <v>1</v>
      </c>
      <c r="AG235" s="14">
        <f t="shared" si="35"/>
        <v>1</v>
      </c>
    </row>
    <row r="236" spans="1:33" x14ac:dyDescent="0.3">
      <c r="A236" s="8" t="s">
        <v>331</v>
      </c>
      <c r="B236" s="22">
        <v>45785</v>
      </c>
      <c r="C236" s="9" t="s">
        <v>75</v>
      </c>
      <c r="D236" s="9" t="s">
        <v>64</v>
      </c>
      <c r="E236" s="9" t="s">
        <v>101</v>
      </c>
      <c r="F236" s="9" t="s">
        <v>48</v>
      </c>
      <c r="G236" s="9" t="s">
        <v>67</v>
      </c>
      <c r="H236" s="9" t="s">
        <v>58</v>
      </c>
      <c r="I236" s="9" t="s">
        <v>96</v>
      </c>
      <c r="J236" s="9" t="s">
        <v>52</v>
      </c>
      <c r="K236" s="9" t="s">
        <v>85</v>
      </c>
      <c r="L236" s="10">
        <v>62385</v>
      </c>
      <c r="M236" s="24">
        <v>5.4</v>
      </c>
      <c r="N236" s="12">
        <v>14137</v>
      </c>
      <c r="O236" s="12">
        <v>38136</v>
      </c>
      <c r="P236" s="12">
        <v>107075</v>
      </c>
      <c r="Q236" s="12">
        <v>42287</v>
      </c>
      <c r="R236" s="12">
        <v>201635</v>
      </c>
      <c r="S236" s="12">
        <v>80265</v>
      </c>
      <c r="T236" s="12">
        <v>154246</v>
      </c>
      <c r="U236" s="12">
        <v>262465</v>
      </c>
      <c r="V236" s="13">
        <v>3.5</v>
      </c>
      <c r="W236" s="10">
        <v>243577</v>
      </c>
      <c r="X236" s="9" t="str">
        <f t="shared" si="27"/>
        <v>May</v>
      </c>
      <c r="Y236" s="9" t="str">
        <f t="shared" si="28"/>
        <v>2025</v>
      </c>
      <c r="Z236" s="10">
        <v>1</v>
      </c>
      <c r="AA236" s="10">
        <f t="shared" si="29"/>
        <v>0</v>
      </c>
      <c r="AB236" s="10">
        <f t="shared" si="30"/>
        <v>0</v>
      </c>
      <c r="AC236" s="10">
        <f t="shared" si="31"/>
        <v>1</v>
      </c>
      <c r="AD236" s="10">
        <f t="shared" si="32"/>
        <v>0</v>
      </c>
      <c r="AE236" s="10">
        <f t="shared" si="33"/>
        <v>0</v>
      </c>
      <c r="AF236" s="10">
        <f t="shared" si="34"/>
        <v>0</v>
      </c>
      <c r="AG236" s="14">
        <f t="shared" si="35"/>
        <v>0</v>
      </c>
    </row>
    <row r="237" spans="1:33" x14ac:dyDescent="0.3">
      <c r="A237" s="8" t="s">
        <v>332</v>
      </c>
      <c r="B237" s="22">
        <v>45646</v>
      </c>
      <c r="C237" s="9" t="s">
        <v>70</v>
      </c>
      <c r="D237" s="9" t="s">
        <v>64</v>
      </c>
      <c r="E237" s="9" t="s">
        <v>65</v>
      </c>
      <c r="F237" s="9" t="s">
        <v>84</v>
      </c>
      <c r="G237" s="9" t="s">
        <v>81</v>
      </c>
      <c r="H237" s="9" t="s">
        <v>50</v>
      </c>
      <c r="I237" s="9" t="s">
        <v>51</v>
      </c>
      <c r="J237" s="9" t="s">
        <v>52</v>
      </c>
      <c r="K237" s="9" t="s">
        <v>85</v>
      </c>
      <c r="L237" s="10">
        <v>109615</v>
      </c>
      <c r="M237" s="24">
        <v>7.6</v>
      </c>
      <c r="N237" s="12">
        <v>90794</v>
      </c>
      <c r="O237" s="12">
        <v>18128</v>
      </c>
      <c r="P237" s="12">
        <v>209030</v>
      </c>
      <c r="Q237" s="12">
        <v>30247</v>
      </c>
      <c r="R237" s="12">
        <v>348199</v>
      </c>
      <c r="S237" s="12">
        <v>92745</v>
      </c>
      <c r="T237" s="12">
        <v>151172</v>
      </c>
      <c r="U237" s="12">
        <v>280304</v>
      </c>
      <c r="V237" s="13">
        <v>3.8</v>
      </c>
      <c r="W237" s="10">
        <v>403485</v>
      </c>
      <c r="X237" s="9" t="str">
        <f t="shared" si="27"/>
        <v>Dec</v>
      </c>
      <c r="Y237" s="9" t="str">
        <f t="shared" si="28"/>
        <v>2024</v>
      </c>
      <c r="Z237" s="10">
        <v>1</v>
      </c>
      <c r="AA237" s="10">
        <f t="shared" si="29"/>
        <v>0</v>
      </c>
      <c r="AB237" s="10">
        <f t="shared" si="30"/>
        <v>0</v>
      </c>
      <c r="AC237" s="10">
        <f t="shared" si="31"/>
        <v>1</v>
      </c>
      <c r="AD237" s="10">
        <f t="shared" si="32"/>
        <v>0</v>
      </c>
      <c r="AE237" s="10">
        <f t="shared" si="33"/>
        <v>0</v>
      </c>
      <c r="AF237" s="10">
        <f t="shared" si="34"/>
        <v>1</v>
      </c>
      <c r="AG237" s="14">
        <f t="shared" si="35"/>
        <v>1</v>
      </c>
    </row>
    <row r="238" spans="1:33" x14ac:dyDescent="0.3">
      <c r="A238" s="8" t="s">
        <v>333</v>
      </c>
      <c r="B238" s="22">
        <v>45445</v>
      </c>
      <c r="C238" s="9" t="s">
        <v>35</v>
      </c>
      <c r="D238" s="9" t="s">
        <v>99</v>
      </c>
      <c r="E238" s="9" t="s">
        <v>65</v>
      </c>
      <c r="F238" s="9" t="s">
        <v>66</v>
      </c>
      <c r="G238" s="9" t="s">
        <v>102</v>
      </c>
      <c r="H238" s="9" t="s">
        <v>40</v>
      </c>
      <c r="I238" s="9" t="s">
        <v>51</v>
      </c>
      <c r="J238" s="9" t="s">
        <v>88</v>
      </c>
      <c r="K238" s="9" t="s">
        <v>43</v>
      </c>
      <c r="L238" s="10">
        <v>93543</v>
      </c>
      <c r="M238" s="24">
        <v>3.6</v>
      </c>
      <c r="N238" s="12">
        <v>9261</v>
      </c>
      <c r="O238" s="12">
        <v>14708</v>
      </c>
      <c r="P238" s="12">
        <v>206456</v>
      </c>
      <c r="Q238" s="12">
        <v>77276</v>
      </c>
      <c r="R238" s="12">
        <v>307701</v>
      </c>
      <c r="S238" s="12">
        <v>153460</v>
      </c>
      <c r="T238" s="12">
        <v>213421</v>
      </c>
      <c r="U238" s="12">
        <v>407579</v>
      </c>
      <c r="V238" s="13">
        <v>4.2</v>
      </c>
      <c r="W238" s="10">
        <v>137416</v>
      </c>
      <c r="X238" s="9" t="str">
        <f t="shared" si="27"/>
        <v>Jun</v>
      </c>
      <c r="Y238" s="9" t="str">
        <f t="shared" si="28"/>
        <v>2024</v>
      </c>
      <c r="Z238" s="10">
        <v>1</v>
      </c>
      <c r="AA238" s="10">
        <f t="shared" si="29"/>
        <v>1</v>
      </c>
      <c r="AB238" s="10">
        <f t="shared" si="30"/>
        <v>0</v>
      </c>
      <c r="AC238" s="10">
        <f t="shared" si="31"/>
        <v>0</v>
      </c>
      <c r="AD238" s="10">
        <f t="shared" si="32"/>
        <v>0</v>
      </c>
      <c r="AE238" s="10">
        <f t="shared" si="33"/>
        <v>0</v>
      </c>
      <c r="AF238" s="10">
        <f t="shared" si="34"/>
        <v>0</v>
      </c>
      <c r="AG238" s="14">
        <f t="shared" si="35"/>
        <v>0</v>
      </c>
    </row>
    <row r="239" spans="1:33" x14ac:dyDescent="0.3">
      <c r="A239" s="8" t="s">
        <v>334</v>
      </c>
      <c r="B239" s="22">
        <v>45856</v>
      </c>
      <c r="C239" s="9" t="s">
        <v>70</v>
      </c>
      <c r="D239" s="9" t="s">
        <v>87</v>
      </c>
      <c r="E239" s="9" t="s">
        <v>65</v>
      </c>
      <c r="F239" s="9" t="s">
        <v>56</v>
      </c>
      <c r="G239" s="9" t="s">
        <v>49</v>
      </c>
      <c r="H239" s="9" t="s">
        <v>58</v>
      </c>
      <c r="I239" s="9" t="s">
        <v>59</v>
      </c>
      <c r="J239" s="9" t="s">
        <v>60</v>
      </c>
      <c r="K239" s="9" t="s">
        <v>43</v>
      </c>
      <c r="L239" s="10">
        <v>65098</v>
      </c>
      <c r="M239" s="24">
        <v>7</v>
      </c>
      <c r="N239" s="12">
        <v>113335</v>
      </c>
      <c r="O239" s="12">
        <v>22546</v>
      </c>
      <c r="P239" s="12">
        <v>282920</v>
      </c>
      <c r="Q239" s="12">
        <v>32896</v>
      </c>
      <c r="R239" s="12">
        <v>451697</v>
      </c>
      <c r="S239" s="12">
        <v>43533</v>
      </c>
      <c r="T239" s="12">
        <v>283358</v>
      </c>
      <c r="U239" s="12">
        <v>345156</v>
      </c>
      <c r="V239" s="13">
        <v>4</v>
      </c>
      <c r="W239" s="10">
        <v>174880</v>
      </c>
      <c r="X239" s="9" t="str">
        <f t="shared" si="27"/>
        <v>Jul</v>
      </c>
      <c r="Y239" s="9" t="str">
        <f t="shared" si="28"/>
        <v>2025</v>
      </c>
      <c r="Z239" s="10">
        <v>1</v>
      </c>
      <c r="AA239" s="10">
        <f t="shared" si="29"/>
        <v>1</v>
      </c>
      <c r="AB239" s="10">
        <f t="shared" si="30"/>
        <v>0</v>
      </c>
      <c r="AC239" s="10">
        <f t="shared" si="31"/>
        <v>0</v>
      </c>
      <c r="AD239" s="10">
        <f t="shared" si="32"/>
        <v>0</v>
      </c>
      <c r="AE239" s="10">
        <f t="shared" si="33"/>
        <v>0</v>
      </c>
      <c r="AF239" s="10">
        <f t="shared" si="34"/>
        <v>0</v>
      </c>
      <c r="AG239" s="14">
        <f t="shared" si="35"/>
        <v>1</v>
      </c>
    </row>
    <row r="240" spans="1:33" x14ac:dyDescent="0.3">
      <c r="A240" s="8" t="s">
        <v>335</v>
      </c>
      <c r="B240" s="22">
        <v>45469</v>
      </c>
      <c r="C240" s="9" t="s">
        <v>107</v>
      </c>
      <c r="D240" s="9" t="s">
        <v>99</v>
      </c>
      <c r="E240" s="9" t="s">
        <v>65</v>
      </c>
      <c r="F240" s="9" t="s">
        <v>38</v>
      </c>
      <c r="G240" s="9" t="s">
        <v>81</v>
      </c>
      <c r="H240" s="9" t="s">
        <v>40</v>
      </c>
      <c r="I240" s="9" t="s">
        <v>73</v>
      </c>
      <c r="J240" s="9" t="s">
        <v>52</v>
      </c>
      <c r="K240" s="9" t="s">
        <v>43</v>
      </c>
      <c r="L240" s="10">
        <v>49604</v>
      </c>
      <c r="M240" s="24">
        <v>2.9</v>
      </c>
      <c r="N240" s="12">
        <v>142296</v>
      </c>
      <c r="O240" s="12">
        <v>82561</v>
      </c>
      <c r="P240" s="12">
        <v>65215</v>
      </c>
      <c r="Q240" s="12">
        <v>27399</v>
      </c>
      <c r="R240" s="12">
        <v>317471</v>
      </c>
      <c r="S240" s="12">
        <v>25999</v>
      </c>
      <c r="T240" s="12">
        <v>66822</v>
      </c>
      <c r="U240" s="12">
        <v>101066</v>
      </c>
      <c r="V240" s="13">
        <v>4.4000000000000004</v>
      </c>
      <c r="W240" s="10">
        <v>336983</v>
      </c>
      <c r="X240" s="9" t="str">
        <f t="shared" si="27"/>
        <v>Jun</v>
      </c>
      <c r="Y240" s="9" t="str">
        <f t="shared" si="28"/>
        <v>2024</v>
      </c>
      <c r="Z240" s="10">
        <v>1</v>
      </c>
      <c r="AA240" s="10">
        <f t="shared" si="29"/>
        <v>1</v>
      </c>
      <c r="AB240" s="10">
        <f t="shared" si="30"/>
        <v>0</v>
      </c>
      <c r="AC240" s="10">
        <f t="shared" si="31"/>
        <v>0</v>
      </c>
      <c r="AD240" s="10">
        <f t="shared" si="32"/>
        <v>0</v>
      </c>
      <c r="AE240" s="10">
        <f t="shared" si="33"/>
        <v>0</v>
      </c>
      <c r="AF240" s="10">
        <f t="shared" si="34"/>
        <v>0</v>
      </c>
      <c r="AG240" s="14">
        <f t="shared" si="35"/>
        <v>1</v>
      </c>
    </row>
    <row r="241" spans="1:33" x14ac:dyDescent="0.3">
      <c r="A241" s="8" t="s">
        <v>336</v>
      </c>
      <c r="B241" s="22">
        <v>45421</v>
      </c>
      <c r="C241" s="9" t="s">
        <v>54</v>
      </c>
      <c r="D241" s="9" t="s">
        <v>87</v>
      </c>
      <c r="E241" s="9" t="s">
        <v>101</v>
      </c>
      <c r="F241" s="9" t="s">
        <v>56</v>
      </c>
      <c r="G241" s="9" t="s">
        <v>49</v>
      </c>
      <c r="H241" s="9" t="s">
        <v>92</v>
      </c>
      <c r="I241" s="9" t="s">
        <v>41</v>
      </c>
      <c r="J241" s="9" t="s">
        <v>111</v>
      </c>
      <c r="K241" s="9" t="s">
        <v>43</v>
      </c>
      <c r="L241" s="10">
        <v>75592</v>
      </c>
      <c r="M241" s="24">
        <v>7.5</v>
      </c>
      <c r="N241" s="12">
        <v>181844</v>
      </c>
      <c r="O241" s="12">
        <v>75565</v>
      </c>
      <c r="P241" s="12">
        <v>350305</v>
      </c>
      <c r="Q241" s="12">
        <v>31198</v>
      </c>
      <c r="R241" s="12">
        <v>638912</v>
      </c>
      <c r="S241" s="12">
        <v>129725</v>
      </c>
      <c r="T241" s="12">
        <v>230917</v>
      </c>
      <c r="U241" s="12">
        <v>395444</v>
      </c>
      <c r="V241" s="13">
        <v>3.7</v>
      </c>
      <c r="W241" s="10">
        <v>225574</v>
      </c>
      <c r="X241" s="9" t="str">
        <f t="shared" si="27"/>
        <v>May</v>
      </c>
      <c r="Y241" s="9" t="str">
        <f t="shared" si="28"/>
        <v>2024</v>
      </c>
      <c r="Z241" s="10">
        <v>1</v>
      </c>
      <c r="AA241" s="10">
        <f t="shared" si="29"/>
        <v>1</v>
      </c>
      <c r="AB241" s="10">
        <f t="shared" si="30"/>
        <v>0</v>
      </c>
      <c r="AC241" s="10">
        <f t="shared" si="31"/>
        <v>0</v>
      </c>
      <c r="AD241" s="10">
        <f t="shared" si="32"/>
        <v>0</v>
      </c>
      <c r="AE241" s="10">
        <f t="shared" si="33"/>
        <v>0</v>
      </c>
      <c r="AF241" s="10">
        <f t="shared" si="34"/>
        <v>0</v>
      </c>
      <c r="AG241" s="14">
        <f t="shared" si="35"/>
        <v>1</v>
      </c>
    </row>
    <row r="242" spans="1:33" x14ac:dyDescent="0.3">
      <c r="A242" s="8" t="s">
        <v>337</v>
      </c>
      <c r="B242" s="22">
        <v>45476</v>
      </c>
      <c r="C242" s="9" t="s">
        <v>138</v>
      </c>
      <c r="D242" s="9" t="s">
        <v>55</v>
      </c>
      <c r="E242" s="9" t="s">
        <v>101</v>
      </c>
      <c r="F242" s="9" t="s">
        <v>84</v>
      </c>
      <c r="G242" s="9" t="s">
        <v>57</v>
      </c>
      <c r="H242" s="9" t="s">
        <v>50</v>
      </c>
      <c r="I242" s="9" t="s">
        <v>96</v>
      </c>
      <c r="J242" s="9" t="s">
        <v>42</v>
      </c>
      <c r="K242" s="9" t="s">
        <v>43</v>
      </c>
      <c r="L242" s="10">
        <v>118817</v>
      </c>
      <c r="M242" s="24">
        <v>3.3</v>
      </c>
      <c r="N242" s="12">
        <v>135669</v>
      </c>
      <c r="O242" s="12">
        <v>21580</v>
      </c>
      <c r="P242" s="12">
        <v>52484</v>
      </c>
      <c r="Q242" s="12">
        <v>24966</v>
      </c>
      <c r="R242" s="12">
        <v>234699</v>
      </c>
      <c r="S242" s="12">
        <v>48936</v>
      </c>
      <c r="T242" s="12">
        <v>213064</v>
      </c>
      <c r="U242" s="12">
        <v>302357</v>
      </c>
      <c r="V242" s="13">
        <v>4</v>
      </c>
      <c r="W242" s="10">
        <v>95034</v>
      </c>
      <c r="X242" s="9" t="str">
        <f t="shared" si="27"/>
        <v>Jul</v>
      </c>
      <c r="Y242" s="9" t="str">
        <f t="shared" si="28"/>
        <v>2024</v>
      </c>
      <c r="Z242" s="10">
        <v>1</v>
      </c>
      <c r="AA242" s="10">
        <f t="shared" si="29"/>
        <v>1</v>
      </c>
      <c r="AB242" s="10">
        <f t="shared" si="30"/>
        <v>0</v>
      </c>
      <c r="AC242" s="10">
        <f t="shared" si="31"/>
        <v>0</v>
      </c>
      <c r="AD242" s="10">
        <f t="shared" si="32"/>
        <v>0</v>
      </c>
      <c r="AE242" s="10">
        <f t="shared" si="33"/>
        <v>0</v>
      </c>
      <c r="AF242" s="10">
        <f t="shared" si="34"/>
        <v>1</v>
      </c>
      <c r="AG242" s="14">
        <f t="shared" si="35"/>
        <v>0</v>
      </c>
    </row>
    <row r="243" spans="1:33" x14ac:dyDescent="0.3">
      <c r="A243" s="8" t="s">
        <v>338</v>
      </c>
      <c r="B243" s="22">
        <v>45314</v>
      </c>
      <c r="C243" s="9" t="s">
        <v>83</v>
      </c>
      <c r="D243" s="9" t="s">
        <v>80</v>
      </c>
      <c r="E243" s="9" t="s">
        <v>47</v>
      </c>
      <c r="F243" s="9" t="s">
        <v>48</v>
      </c>
      <c r="G243" s="9" t="s">
        <v>49</v>
      </c>
      <c r="H243" s="9" t="s">
        <v>92</v>
      </c>
      <c r="I243" s="9" t="s">
        <v>59</v>
      </c>
      <c r="J243" s="9" t="s">
        <v>111</v>
      </c>
      <c r="K243" s="9" t="s">
        <v>61</v>
      </c>
      <c r="L243" s="10">
        <v>52047</v>
      </c>
      <c r="M243" s="24">
        <v>4.2</v>
      </c>
      <c r="N243" s="12">
        <v>125054</v>
      </c>
      <c r="O243" s="12">
        <v>27855</v>
      </c>
      <c r="P243" s="12">
        <v>234273</v>
      </c>
      <c r="Q243" s="12">
        <v>35992</v>
      </c>
      <c r="R243" s="12">
        <v>423174</v>
      </c>
      <c r="S243" s="12">
        <v>205026</v>
      </c>
      <c r="T243" s="12">
        <v>239180</v>
      </c>
      <c r="U243" s="12">
        <v>456784</v>
      </c>
      <c r="V243" s="13">
        <v>4</v>
      </c>
      <c r="W243" s="10">
        <v>232997</v>
      </c>
      <c r="X243" s="9" t="str">
        <f t="shared" si="27"/>
        <v>Jan</v>
      </c>
      <c r="Y243" s="9" t="str">
        <f t="shared" si="28"/>
        <v>2024</v>
      </c>
      <c r="Z243" s="10">
        <v>1</v>
      </c>
      <c r="AA243" s="10">
        <f t="shared" si="29"/>
        <v>0</v>
      </c>
      <c r="AB243" s="10">
        <f t="shared" si="30"/>
        <v>1</v>
      </c>
      <c r="AC243" s="10">
        <f t="shared" si="31"/>
        <v>0</v>
      </c>
      <c r="AD243" s="10">
        <f t="shared" si="32"/>
        <v>0</v>
      </c>
      <c r="AE243" s="10">
        <f t="shared" si="33"/>
        <v>0</v>
      </c>
      <c r="AF243" s="10">
        <f t="shared" si="34"/>
        <v>0</v>
      </c>
      <c r="AG243" s="14">
        <f t="shared" si="35"/>
        <v>0</v>
      </c>
    </row>
    <row r="244" spans="1:33" x14ac:dyDescent="0.3">
      <c r="A244" s="8" t="s">
        <v>339</v>
      </c>
      <c r="B244" s="22">
        <v>45566</v>
      </c>
      <c r="C244" s="9" t="s">
        <v>54</v>
      </c>
      <c r="D244" s="9" t="s">
        <v>99</v>
      </c>
      <c r="E244" s="9" t="s">
        <v>65</v>
      </c>
      <c r="F244" s="9" t="s">
        <v>77</v>
      </c>
      <c r="G244" s="9" t="s">
        <v>67</v>
      </c>
      <c r="H244" s="9" t="s">
        <v>58</v>
      </c>
      <c r="I244" s="9" t="s">
        <v>51</v>
      </c>
      <c r="J244" s="9" t="s">
        <v>88</v>
      </c>
      <c r="K244" s="9" t="s">
        <v>61</v>
      </c>
      <c r="L244" s="10">
        <v>78806</v>
      </c>
      <c r="M244" s="24">
        <v>6.3</v>
      </c>
      <c r="N244" s="12">
        <v>68471</v>
      </c>
      <c r="O244" s="12">
        <v>78055</v>
      </c>
      <c r="P244" s="12">
        <v>39941</v>
      </c>
      <c r="Q244" s="12">
        <v>56816</v>
      </c>
      <c r="R244" s="12">
        <v>243283</v>
      </c>
      <c r="S244" s="12">
        <v>147086</v>
      </c>
      <c r="T244" s="12">
        <v>241544</v>
      </c>
      <c r="U244" s="12">
        <v>424087</v>
      </c>
      <c r="V244" s="13">
        <v>3.8</v>
      </c>
      <c r="W244" s="10">
        <v>375338</v>
      </c>
      <c r="X244" s="9" t="str">
        <f t="shared" si="27"/>
        <v>Oct</v>
      </c>
      <c r="Y244" s="9" t="str">
        <f t="shared" si="28"/>
        <v>2024</v>
      </c>
      <c r="Z244" s="10">
        <v>1</v>
      </c>
      <c r="AA244" s="10">
        <f t="shared" si="29"/>
        <v>0</v>
      </c>
      <c r="AB244" s="10">
        <f t="shared" si="30"/>
        <v>1</v>
      </c>
      <c r="AC244" s="10">
        <f t="shared" si="31"/>
        <v>0</v>
      </c>
      <c r="AD244" s="10">
        <f t="shared" si="32"/>
        <v>0</v>
      </c>
      <c r="AE244" s="10">
        <f t="shared" si="33"/>
        <v>0</v>
      </c>
      <c r="AF244" s="10">
        <f t="shared" si="34"/>
        <v>0</v>
      </c>
      <c r="AG244" s="14">
        <f t="shared" si="35"/>
        <v>0</v>
      </c>
    </row>
    <row r="245" spans="1:33" x14ac:dyDescent="0.3">
      <c r="A245" s="8" t="s">
        <v>340</v>
      </c>
      <c r="B245" s="22">
        <v>45358</v>
      </c>
      <c r="C245" s="9" t="s">
        <v>63</v>
      </c>
      <c r="D245" s="9" t="s">
        <v>87</v>
      </c>
      <c r="E245" s="9" t="s">
        <v>101</v>
      </c>
      <c r="F245" s="9" t="s">
        <v>66</v>
      </c>
      <c r="G245" s="9" t="s">
        <v>95</v>
      </c>
      <c r="H245" s="9" t="s">
        <v>92</v>
      </c>
      <c r="I245" s="9" t="s">
        <v>96</v>
      </c>
      <c r="J245" s="9" t="s">
        <v>88</v>
      </c>
      <c r="K245" s="9" t="s">
        <v>43</v>
      </c>
      <c r="L245" s="10">
        <v>95588</v>
      </c>
      <c r="M245" s="24">
        <v>4.8</v>
      </c>
      <c r="N245" s="12">
        <v>17074</v>
      </c>
      <c r="O245" s="12">
        <v>76667</v>
      </c>
      <c r="P245" s="12">
        <v>136661</v>
      </c>
      <c r="Q245" s="12">
        <v>39340</v>
      </c>
      <c r="R245" s="12">
        <v>269742</v>
      </c>
      <c r="S245" s="12">
        <v>206849</v>
      </c>
      <c r="T245" s="12">
        <v>228108</v>
      </c>
      <c r="U245" s="12">
        <v>444780</v>
      </c>
      <c r="V245" s="13">
        <v>4.5</v>
      </c>
      <c r="W245" s="10">
        <v>236101</v>
      </c>
      <c r="X245" s="9" t="str">
        <f t="shared" si="27"/>
        <v>Mar</v>
      </c>
      <c r="Y245" s="9" t="str">
        <f t="shared" si="28"/>
        <v>2024</v>
      </c>
      <c r="Z245" s="10">
        <v>1</v>
      </c>
      <c r="AA245" s="10">
        <f t="shared" si="29"/>
        <v>1</v>
      </c>
      <c r="AB245" s="10">
        <f t="shared" si="30"/>
        <v>0</v>
      </c>
      <c r="AC245" s="10">
        <f t="shared" si="31"/>
        <v>0</v>
      </c>
      <c r="AD245" s="10">
        <f t="shared" si="32"/>
        <v>0</v>
      </c>
      <c r="AE245" s="10">
        <f t="shared" si="33"/>
        <v>0</v>
      </c>
      <c r="AF245" s="10">
        <f t="shared" si="34"/>
        <v>0</v>
      </c>
      <c r="AG245" s="14">
        <f t="shared" si="35"/>
        <v>0</v>
      </c>
    </row>
    <row r="246" spans="1:33" x14ac:dyDescent="0.3">
      <c r="A246" s="8" t="s">
        <v>341</v>
      </c>
      <c r="B246" s="22">
        <v>45342</v>
      </c>
      <c r="C246" s="9" t="s">
        <v>54</v>
      </c>
      <c r="D246" s="9" t="s">
        <v>99</v>
      </c>
      <c r="E246" s="9" t="s">
        <v>47</v>
      </c>
      <c r="F246" s="9" t="s">
        <v>66</v>
      </c>
      <c r="G246" s="9" t="s">
        <v>102</v>
      </c>
      <c r="H246" s="9" t="s">
        <v>72</v>
      </c>
      <c r="I246" s="9" t="s">
        <v>41</v>
      </c>
      <c r="J246" s="9" t="s">
        <v>52</v>
      </c>
      <c r="K246" s="9" t="s">
        <v>85</v>
      </c>
      <c r="L246" s="10">
        <v>79418</v>
      </c>
      <c r="M246" s="24">
        <v>2.4</v>
      </c>
      <c r="N246" s="12">
        <v>54367</v>
      </c>
      <c r="O246" s="12">
        <v>30036</v>
      </c>
      <c r="P246" s="12">
        <v>213908</v>
      </c>
      <c r="Q246" s="12">
        <v>32706</v>
      </c>
      <c r="R246" s="12">
        <v>331017</v>
      </c>
      <c r="S246" s="12">
        <v>158724</v>
      </c>
      <c r="T246" s="12">
        <v>167144</v>
      </c>
      <c r="U246" s="12">
        <v>384644</v>
      </c>
      <c r="V246" s="13">
        <v>3.7</v>
      </c>
      <c r="W246" s="10">
        <v>221137</v>
      </c>
      <c r="X246" s="9" t="str">
        <f t="shared" si="27"/>
        <v>Feb</v>
      </c>
      <c r="Y246" s="9" t="str">
        <f t="shared" si="28"/>
        <v>2024</v>
      </c>
      <c r="Z246" s="10">
        <v>1</v>
      </c>
      <c r="AA246" s="10">
        <f t="shared" si="29"/>
        <v>0</v>
      </c>
      <c r="AB246" s="10">
        <f t="shared" si="30"/>
        <v>0</v>
      </c>
      <c r="AC246" s="10">
        <f t="shared" si="31"/>
        <v>1</v>
      </c>
      <c r="AD246" s="10">
        <f t="shared" si="32"/>
        <v>0</v>
      </c>
      <c r="AE246" s="10">
        <f t="shared" si="33"/>
        <v>0</v>
      </c>
      <c r="AF246" s="10">
        <f t="shared" si="34"/>
        <v>0</v>
      </c>
      <c r="AG246" s="14">
        <f t="shared" si="35"/>
        <v>0</v>
      </c>
    </row>
    <row r="247" spans="1:33" x14ac:dyDescent="0.3">
      <c r="A247" s="8" t="s">
        <v>342</v>
      </c>
      <c r="B247" s="22">
        <v>45299</v>
      </c>
      <c r="C247" s="9" t="s">
        <v>119</v>
      </c>
      <c r="D247" s="9" t="s">
        <v>64</v>
      </c>
      <c r="E247" s="9" t="s">
        <v>101</v>
      </c>
      <c r="F247" s="9" t="s">
        <v>56</v>
      </c>
      <c r="G247" s="9" t="s">
        <v>71</v>
      </c>
      <c r="H247" s="9" t="s">
        <v>58</v>
      </c>
      <c r="I247" s="9" t="s">
        <v>73</v>
      </c>
      <c r="J247" s="9" t="s">
        <v>42</v>
      </c>
      <c r="K247" s="9" t="s">
        <v>43</v>
      </c>
      <c r="L247" s="10">
        <v>138046</v>
      </c>
      <c r="M247" s="24">
        <v>8.9</v>
      </c>
      <c r="N247" s="12">
        <v>110939</v>
      </c>
      <c r="O247" s="12">
        <v>71665</v>
      </c>
      <c r="P247" s="12">
        <v>308684</v>
      </c>
      <c r="Q247" s="12">
        <v>58283</v>
      </c>
      <c r="R247" s="12">
        <v>549571</v>
      </c>
      <c r="S247" s="12">
        <v>18507</v>
      </c>
      <c r="T247" s="12">
        <v>260661</v>
      </c>
      <c r="U247" s="12">
        <v>330667</v>
      </c>
      <c r="V247" s="13">
        <v>3.7</v>
      </c>
      <c r="W247" s="10">
        <v>293984</v>
      </c>
      <c r="X247" s="9" t="str">
        <f t="shared" si="27"/>
        <v>Jan</v>
      </c>
      <c r="Y247" s="9" t="str">
        <f t="shared" si="28"/>
        <v>2024</v>
      </c>
      <c r="Z247" s="10">
        <v>1</v>
      </c>
      <c r="AA247" s="10">
        <f t="shared" si="29"/>
        <v>1</v>
      </c>
      <c r="AB247" s="10">
        <f t="shared" si="30"/>
        <v>0</v>
      </c>
      <c r="AC247" s="10">
        <f t="shared" si="31"/>
        <v>0</v>
      </c>
      <c r="AD247" s="10">
        <f t="shared" si="32"/>
        <v>0</v>
      </c>
      <c r="AE247" s="10">
        <f t="shared" si="33"/>
        <v>0</v>
      </c>
      <c r="AF247" s="10">
        <f t="shared" si="34"/>
        <v>1</v>
      </c>
      <c r="AG247" s="14">
        <f t="shared" si="35"/>
        <v>1</v>
      </c>
    </row>
    <row r="248" spans="1:33" x14ac:dyDescent="0.3">
      <c r="A248" s="8" t="s">
        <v>343</v>
      </c>
      <c r="B248" s="22">
        <v>45438</v>
      </c>
      <c r="C248" s="9" t="s">
        <v>83</v>
      </c>
      <c r="D248" s="9" t="s">
        <v>36</v>
      </c>
      <c r="E248" s="9" t="s">
        <v>47</v>
      </c>
      <c r="F248" s="9" t="s">
        <v>84</v>
      </c>
      <c r="G248" s="9" t="s">
        <v>57</v>
      </c>
      <c r="H248" s="9" t="s">
        <v>40</v>
      </c>
      <c r="I248" s="9" t="s">
        <v>51</v>
      </c>
      <c r="J248" s="9" t="s">
        <v>111</v>
      </c>
      <c r="K248" s="9" t="s">
        <v>85</v>
      </c>
      <c r="L248" s="10">
        <v>169808</v>
      </c>
      <c r="M248" s="24">
        <v>4.3</v>
      </c>
      <c r="N248" s="12">
        <v>8275</v>
      </c>
      <c r="O248" s="12">
        <v>84243</v>
      </c>
      <c r="P248" s="12">
        <v>266120</v>
      </c>
      <c r="Q248" s="12">
        <v>58109</v>
      </c>
      <c r="R248" s="12">
        <v>416747</v>
      </c>
      <c r="S248" s="12">
        <v>47312</v>
      </c>
      <c r="T248" s="12">
        <v>162890</v>
      </c>
      <c r="U248" s="12">
        <v>235058</v>
      </c>
      <c r="V248" s="13">
        <v>4</v>
      </c>
      <c r="W248" s="10">
        <v>405120</v>
      </c>
      <c r="X248" s="9" t="str">
        <f t="shared" si="27"/>
        <v>May</v>
      </c>
      <c r="Y248" s="9" t="str">
        <f t="shared" si="28"/>
        <v>2024</v>
      </c>
      <c r="Z248" s="10">
        <v>1</v>
      </c>
      <c r="AA248" s="10">
        <f t="shared" si="29"/>
        <v>0</v>
      </c>
      <c r="AB248" s="10">
        <f t="shared" si="30"/>
        <v>0</v>
      </c>
      <c r="AC248" s="10">
        <f t="shared" si="31"/>
        <v>1</v>
      </c>
      <c r="AD248" s="10">
        <f t="shared" si="32"/>
        <v>0</v>
      </c>
      <c r="AE248" s="10">
        <f t="shared" si="33"/>
        <v>0</v>
      </c>
      <c r="AF248" s="10">
        <f t="shared" si="34"/>
        <v>1</v>
      </c>
      <c r="AG248" s="14">
        <f t="shared" si="35"/>
        <v>1</v>
      </c>
    </row>
    <row r="249" spans="1:33" x14ac:dyDescent="0.3">
      <c r="A249" s="8" t="s">
        <v>344</v>
      </c>
      <c r="B249" s="22">
        <v>45408</v>
      </c>
      <c r="C249" s="9" t="s">
        <v>83</v>
      </c>
      <c r="D249" s="9" t="s">
        <v>55</v>
      </c>
      <c r="E249" s="9" t="s">
        <v>101</v>
      </c>
      <c r="F249" s="9" t="s">
        <v>84</v>
      </c>
      <c r="G249" s="9" t="s">
        <v>81</v>
      </c>
      <c r="H249" s="9" t="s">
        <v>40</v>
      </c>
      <c r="I249" s="9" t="s">
        <v>96</v>
      </c>
      <c r="J249" s="9" t="s">
        <v>88</v>
      </c>
      <c r="K249" s="9" t="s">
        <v>43</v>
      </c>
      <c r="L249" s="10">
        <v>59784</v>
      </c>
      <c r="M249" s="24">
        <v>5.2</v>
      </c>
      <c r="N249" s="12">
        <v>161270</v>
      </c>
      <c r="O249" s="12">
        <v>36417</v>
      </c>
      <c r="P249" s="12">
        <v>119387</v>
      </c>
      <c r="Q249" s="12">
        <v>49290</v>
      </c>
      <c r="R249" s="12">
        <v>366364</v>
      </c>
      <c r="S249" s="12">
        <v>138582</v>
      </c>
      <c r="T249" s="12">
        <v>188384</v>
      </c>
      <c r="U249" s="12">
        <v>360947</v>
      </c>
      <c r="V249" s="13">
        <v>3.9</v>
      </c>
      <c r="W249" s="10">
        <v>274667</v>
      </c>
      <c r="X249" s="9" t="str">
        <f t="shared" si="27"/>
        <v>Apr</v>
      </c>
      <c r="Y249" s="9" t="str">
        <f t="shared" si="28"/>
        <v>2024</v>
      </c>
      <c r="Z249" s="10">
        <v>1</v>
      </c>
      <c r="AA249" s="10">
        <f t="shared" si="29"/>
        <v>1</v>
      </c>
      <c r="AB249" s="10">
        <f t="shared" si="30"/>
        <v>0</v>
      </c>
      <c r="AC249" s="10">
        <f t="shared" si="31"/>
        <v>0</v>
      </c>
      <c r="AD249" s="10">
        <f t="shared" si="32"/>
        <v>0</v>
      </c>
      <c r="AE249" s="10">
        <f t="shared" si="33"/>
        <v>0</v>
      </c>
      <c r="AF249" s="10">
        <f t="shared" si="34"/>
        <v>0</v>
      </c>
      <c r="AG249" s="14">
        <f t="shared" si="35"/>
        <v>1</v>
      </c>
    </row>
    <row r="250" spans="1:33" x14ac:dyDescent="0.3">
      <c r="A250" s="8" t="s">
        <v>345</v>
      </c>
      <c r="B250" s="22">
        <v>45730</v>
      </c>
      <c r="C250" s="9" t="s">
        <v>105</v>
      </c>
      <c r="D250" s="9" t="s">
        <v>76</v>
      </c>
      <c r="E250" s="9" t="s">
        <v>101</v>
      </c>
      <c r="F250" s="9" t="s">
        <v>84</v>
      </c>
      <c r="G250" s="9" t="s">
        <v>71</v>
      </c>
      <c r="H250" s="9" t="s">
        <v>40</v>
      </c>
      <c r="I250" s="9" t="s">
        <v>41</v>
      </c>
      <c r="J250" s="9" t="s">
        <v>60</v>
      </c>
      <c r="K250" s="9" t="s">
        <v>43</v>
      </c>
      <c r="L250" s="10">
        <v>125602</v>
      </c>
      <c r="M250" s="24">
        <v>9</v>
      </c>
      <c r="N250" s="12">
        <v>31346</v>
      </c>
      <c r="O250" s="12">
        <v>4655</v>
      </c>
      <c r="P250" s="12">
        <v>348799</v>
      </c>
      <c r="Q250" s="12">
        <v>93977</v>
      </c>
      <c r="R250" s="12">
        <v>478777</v>
      </c>
      <c r="S250" s="12">
        <v>146986</v>
      </c>
      <c r="T250" s="12">
        <v>257939</v>
      </c>
      <c r="U250" s="12">
        <v>453278</v>
      </c>
      <c r="V250" s="13">
        <v>4.2</v>
      </c>
      <c r="W250" s="10">
        <v>80299</v>
      </c>
      <c r="X250" s="9" t="str">
        <f t="shared" si="27"/>
        <v>Mar</v>
      </c>
      <c r="Y250" s="9" t="str">
        <f t="shared" si="28"/>
        <v>2025</v>
      </c>
      <c r="Z250" s="10">
        <v>1</v>
      </c>
      <c r="AA250" s="10">
        <f t="shared" si="29"/>
        <v>1</v>
      </c>
      <c r="AB250" s="10">
        <f t="shared" si="30"/>
        <v>0</v>
      </c>
      <c r="AC250" s="10">
        <f t="shared" si="31"/>
        <v>0</v>
      </c>
      <c r="AD250" s="10">
        <f t="shared" si="32"/>
        <v>0</v>
      </c>
      <c r="AE250" s="10">
        <f t="shared" si="33"/>
        <v>0</v>
      </c>
      <c r="AF250" s="10">
        <f t="shared" si="34"/>
        <v>1</v>
      </c>
      <c r="AG250" s="14">
        <f t="shared" si="35"/>
        <v>1</v>
      </c>
    </row>
    <row r="251" spans="1:33" x14ac:dyDescent="0.3">
      <c r="A251" s="8" t="s">
        <v>346</v>
      </c>
      <c r="B251" s="22">
        <v>45751</v>
      </c>
      <c r="C251" s="9" t="s">
        <v>90</v>
      </c>
      <c r="D251" s="9" t="s">
        <v>99</v>
      </c>
      <c r="E251" s="9" t="s">
        <v>101</v>
      </c>
      <c r="F251" s="9" t="s">
        <v>66</v>
      </c>
      <c r="G251" s="9" t="s">
        <v>39</v>
      </c>
      <c r="H251" s="9" t="s">
        <v>58</v>
      </c>
      <c r="I251" s="9" t="s">
        <v>59</v>
      </c>
      <c r="J251" s="9" t="s">
        <v>60</v>
      </c>
      <c r="K251" s="9" t="s">
        <v>43</v>
      </c>
      <c r="L251" s="10">
        <v>71805</v>
      </c>
      <c r="M251" s="24">
        <v>6</v>
      </c>
      <c r="N251" s="12">
        <v>71963</v>
      </c>
      <c r="O251" s="12">
        <v>84500</v>
      </c>
      <c r="P251" s="12">
        <v>42713</v>
      </c>
      <c r="Q251" s="12">
        <v>54380</v>
      </c>
      <c r="R251" s="12">
        <v>253556</v>
      </c>
      <c r="S251" s="12">
        <v>172345</v>
      </c>
      <c r="T251" s="12">
        <v>191402</v>
      </c>
      <c r="U251" s="12">
        <v>397926</v>
      </c>
      <c r="V251" s="13">
        <v>3.6</v>
      </c>
      <c r="W251" s="10">
        <v>124323</v>
      </c>
      <c r="X251" s="9" t="str">
        <f t="shared" si="27"/>
        <v>Apr</v>
      </c>
      <c r="Y251" s="9" t="str">
        <f t="shared" si="28"/>
        <v>2025</v>
      </c>
      <c r="Z251" s="10">
        <v>1</v>
      </c>
      <c r="AA251" s="10">
        <f t="shared" si="29"/>
        <v>1</v>
      </c>
      <c r="AB251" s="10">
        <f t="shared" si="30"/>
        <v>0</v>
      </c>
      <c r="AC251" s="10">
        <f t="shared" si="31"/>
        <v>0</v>
      </c>
      <c r="AD251" s="10">
        <f t="shared" si="32"/>
        <v>0</v>
      </c>
      <c r="AE251" s="10">
        <f t="shared" si="33"/>
        <v>0</v>
      </c>
      <c r="AF251" s="10">
        <f t="shared" si="34"/>
        <v>0</v>
      </c>
      <c r="AG251" s="14">
        <f t="shared" si="35"/>
        <v>0</v>
      </c>
    </row>
    <row r="252" spans="1:33" x14ac:dyDescent="0.3">
      <c r="A252" s="8" t="s">
        <v>347</v>
      </c>
      <c r="B252" s="22">
        <v>45444</v>
      </c>
      <c r="C252" s="9" t="s">
        <v>94</v>
      </c>
      <c r="D252" s="9" t="s">
        <v>99</v>
      </c>
      <c r="E252" s="9" t="s">
        <v>37</v>
      </c>
      <c r="F252" s="9" t="s">
        <v>77</v>
      </c>
      <c r="G252" s="9" t="s">
        <v>81</v>
      </c>
      <c r="H252" s="9" t="s">
        <v>58</v>
      </c>
      <c r="I252" s="9" t="s">
        <v>73</v>
      </c>
      <c r="J252" s="9" t="s">
        <v>111</v>
      </c>
      <c r="K252" s="9" t="s">
        <v>85</v>
      </c>
      <c r="L252" s="10">
        <v>118469</v>
      </c>
      <c r="M252" s="24">
        <v>7.1</v>
      </c>
      <c r="N252" s="12">
        <v>3196</v>
      </c>
      <c r="O252" s="12">
        <v>11550</v>
      </c>
      <c r="P252" s="12">
        <v>186016</v>
      </c>
      <c r="Q252" s="12">
        <v>60127</v>
      </c>
      <c r="R252" s="12">
        <v>260889</v>
      </c>
      <c r="S252" s="12">
        <v>75033</v>
      </c>
      <c r="T252" s="12">
        <v>133710</v>
      </c>
      <c r="U252" s="12">
        <v>266195</v>
      </c>
      <c r="V252" s="13">
        <v>3.6</v>
      </c>
      <c r="W252" s="10">
        <v>217194</v>
      </c>
      <c r="X252" s="9" t="str">
        <f t="shared" si="27"/>
        <v>Jun</v>
      </c>
      <c r="Y252" s="9" t="str">
        <f t="shared" si="28"/>
        <v>2024</v>
      </c>
      <c r="Z252" s="10">
        <v>1</v>
      </c>
      <c r="AA252" s="10">
        <f t="shared" si="29"/>
        <v>0</v>
      </c>
      <c r="AB252" s="10">
        <f t="shared" si="30"/>
        <v>0</v>
      </c>
      <c r="AC252" s="10">
        <f t="shared" si="31"/>
        <v>1</v>
      </c>
      <c r="AD252" s="10">
        <f t="shared" si="32"/>
        <v>0</v>
      </c>
      <c r="AE252" s="10">
        <f t="shared" si="33"/>
        <v>0</v>
      </c>
      <c r="AF252" s="10">
        <f t="shared" si="34"/>
        <v>1</v>
      </c>
      <c r="AG252" s="14">
        <f t="shared" si="35"/>
        <v>0</v>
      </c>
    </row>
    <row r="253" spans="1:33" x14ac:dyDescent="0.3">
      <c r="A253" s="8" t="s">
        <v>348</v>
      </c>
      <c r="B253" s="22">
        <v>45730</v>
      </c>
      <c r="C253" s="9" t="s">
        <v>119</v>
      </c>
      <c r="D253" s="9" t="s">
        <v>80</v>
      </c>
      <c r="E253" s="9" t="s">
        <v>37</v>
      </c>
      <c r="F253" s="9" t="s">
        <v>38</v>
      </c>
      <c r="G253" s="9" t="s">
        <v>95</v>
      </c>
      <c r="H253" s="9" t="s">
        <v>92</v>
      </c>
      <c r="I253" s="9" t="s">
        <v>41</v>
      </c>
      <c r="J253" s="9" t="s">
        <v>52</v>
      </c>
      <c r="K253" s="9" t="s">
        <v>43</v>
      </c>
      <c r="L253" s="10">
        <v>127007</v>
      </c>
      <c r="M253" s="24">
        <v>7.8</v>
      </c>
      <c r="N253" s="12">
        <v>12655</v>
      </c>
      <c r="O253" s="12">
        <v>79067</v>
      </c>
      <c r="P253" s="12">
        <v>53409</v>
      </c>
      <c r="Q253" s="12">
        <v>67449</v>
      </c>
      <c r="R253" s="12">
        <v>212580</v>
      </c>
      <c r="S253" s="12">
        <v>41480</v>
      </c>
      <c r="T253" s="12">
        <v>185373</v>
      </c>
      <c r="U253" s="12">
        <v>245789</v>
      </c>
      <c r="V253" s="13">
        <v>3.9</v>
      </c>
      <c r="W253" s="10">
        <v>241437</v>
      </c>
      <c r="X253" s="9" t="str">
        <f t="shared" si="27"/>
        <v>Mar</v>
      </c>
      <c r="Y253" s="9" t="str">
        <f t="shared" si="28"/>
        <v>2025</v>
      </c>
      <c r="Z253" s="10">
        <v>1</v>
      </c>
      <c r="AA253" s="10">
        <f t="shared" si="29"/>
        <v>1</v>
      </c>
      <c r="AB253" s="10">
        <f t="shared" si="30"/>
        <v>0</v>
      </c>
      <c r="AC253" s="10">
        <f t="shared" si="31"/>
        <v>0</v>
      </c>
      <c r="AD253" s="10">
        <f t="shared" si="32"/>
        <v>0</v>
      </c>
      <c r="AE253" s="10">
        <f t="shared" si="33"/>
        <v>0</v>
      </c>
      <c r="AF253" s="10">
        <f t="shared" si="34"/>
        <v>1</v>
      </c>
      <c r="AG253" s="14">
        <f t="shared" si="35"/>
        <v>0</v>
      </c>
    </row>
    <row r="254" spans="1:33" x14ac:dyDescent="0.3">
      <c r="A254" s="8" t="s">
        <v>349</v>
      </c>
      <c r="B254" s="22">
        <v>45367</v>
      </c>
      <c r="C254" s="9" t="s">
        <v>107</v>
      </c>
      <c r="D254" s="9" t="s">
        <v>99</v>
      </c>
      <c r="E254" s="9" t="s">
        <v>47</v>
      </c>
      <c r="F254" s="9" t="s">
        <v>66</v>
      </c>
      <c r="G254" s="9" t="s">
        <v>57</v>
      </c>
      <c r="H254" s="9" t="s">
        <v>72</v>
      </c>
      <c r="I254" s="9" t="s">
        <v>41</v>
      </c>
      <c r="J254" s="9" t="s">
        <v>42</v>
      </c>
      <c r="K254" s="9" t="s">
        <v>43</v>
      </c>
      <c r="L254" s="10">
        <v>141007</v>
      </c>
      <c r="M254" s="24">
        <v>6.4</v>
      </c>
      <c r="N254" s="12">
        <v>161341</v>
      </c>
      <c r="O254" s="12">
        <v>8738</v>
      </c>
      <c r="P254" s="12">
        <v>243046</v>
      </c>
      <c r="Q254" s="12">
        <v>65945</v>
      </c>
      <c r="R254" s="12">
        <v>479070</v>
      </c>
      <c r="S254" s="12">
        <v>149306</v>
      </c>
      <c r="T254" s="12">
        <v>52247</v>
      </c>
      <c r="U254" s="12">
        <v>215664</v>
      </c>
      <c r="V254" s="13">
        <v>3.7</v>
      </c>
      <c r="W254" s="10">
        <v>311660</v>
      </c>
      <c r="X254" s="9" t="str">
        <f t="shared" si="27"/>
        <v>Mar</v>
      </c>
      <c r="Y254" s="9" t="str">
        <f t="shared" si="28"/>
        <v>2024</v>
      </c>
      <c r="Z254" s="10">
        <v>1</v>
      </c>
      <c r="AA254" s="10">
        <f t="shared" si="29"/>
        <v>1</v>
      </c>
      <c r="AB254" s="10">
        <f t="shared" si="30"/>
        <v>0</v>
      </c>
      <c r="AC254" s="10">
        <f t="shared" si="31"/>
        <v>0</v>
      </c>
      <c r="AD254" s="10">
        <f t="shared" si="32"/>
        <v>0</v>
      </c>
      <c r="AE254" s="10">
        <f t="shared" si="33"/>
        <v>0</v>
      </c>
      <c r="AF254" s="10">
        <f t="shared" si="34"/>
        <v>1</v>
      </c>
      <c r="AG254" s="14">
        <f t="shared" si="35"/>
        <v>1</v>
      </c>
    </row>
    <row r="255" spans="1:33" x14ac:dyDescent="0.3">
      <c r="A255" s="8" t="s">
        <v>350</v>
      </c>
      <c r="B255" s="22">
        <v>45921</v>
      </c>
      <c r="C255" s="9" t="s">
        <v>119</v>
      </c>
      <c r="D255" s="9" t="s">
        <v>87</v>
      </c>
      <c r="E255" s="9" t="s">
        <v>101</v>
      </c>
      <c r="F255" s="9" t="s">
        <v>77</v>
      </c>
      <c r="G255" s="9" t="s">
        <v>102</v>
      </c>
      <c r="H255" s="9" t="s">
        <v>50</v>
      </c>
      <c r="I255" s="9" t="s">
        <v>41</v>
      </c>
      <c r="J255" s="9" t="s">
        <v>111</v>
      </c>
      <c r="K255" s="9" t="s">
        <v>43</v>
      </c>
      <c r="L255" s="10">
        <v>78143</v>
      </c>
      <c r="M255" s="24">
        <v>3</v>
      </c>
      <c r="N255" s="12">
        <v>7624</v>
      </c>
      <c r="O255" s="12">
        <v>65666</v>
      </c>
      <c r="P255" s="12">
        <v>316223</v>
      </c>
      <c r="Q255" s="12">
        <v>63737</v>
      </c>
      <c r="R255" s="12">
        <v>453250</v>
      </c>
      <c r="S255" s="12">
        <v>177583</v>
      </c>
      <c r="T255" s="12">
        <v>54699</v>
      </c>
      <c r="U255" s="12">
        <v>280872</v>
      </c>
      <c r="V255" s="13">
        <v>4.8</v>
      </c>
      <c r="W255" s="10">
        <v>313526</v>
      </c>
      <c r="X255" s="9" t="str">
        <f t="shared" si="27"/>
        <v>Sep</v>
      </c>
      <c r="Y255" s="9" t="str">
        <f t="shared" si="28"/>
        <v>2025</v>
      </c>
      <c r="Z255" s="10">
        <v>1</v>
      </c>
      <c r="AA255" s="10">
        <f t="shared" si="29"/>
        <v>1</v>
      </c>
      <c r="AB255" s="10">
        <f t="shared" si="30"/>
        <v>0</v>
      </c>
      <c r="AC255" s="10">
        <f t="shared" si="31"/>
        <v>0</v>
      </c>
      <c r="AD255" s="10">
        <f t="shared" si="32"/>
        <v>0</v>
      </c>
      <c r="AE255" s="10">
        <f t="shared" si="33"/>
        <v>0</v>
      </c>
      <c r="AF255" s="10">
        <f t="shared" si="34"/>
        <v>0</v>
      </c>
      <c r="AG255" s="14">
        <f t="shared" si="35"/>
        <v>1</v>
      </c>
    </row>
    <row r="256" spans="1:33" x14ac:dyDescent="0.3">
      <c r="A256" s="8" t="s">
        <v>351</v>
      </c>
      <c r="B256" s="22">
        <v>45959</v>
      </c>
      <c r="C256" s="9" t="s">
        <v>107</v>
      </c>
      <c r="D256" s="9" t="s">
        <v>55</v>
      </c>
      <c r="E256" s="9" t="s">
        <v>37</v>
      </c>
      <c r="F256" s="9" t="s">
        <v>48</v>
      </c>
      <c r="G256" s="9" t="s">
        <v>95</v>
      </c>
      <c r="H256" s="9" t="s">
        <v>72</v>
      </c>
      <c r="I256" s="9" t="s">
        <v>41</v>
      </c>
      <c r="J256" s="9" t="s">
        <v>111</v>
      </c>
      <c r="K256" s="9" t="s">
        <v>85</v>
      </c>
      <c r="L256" s="10">
        <v>32141</v>
      </c>
      <c r="M256" s="24">
        <v>4.3</v>
      </c>
      <c r="N256" s="12">
        <v>14863</v>
      </c>
      <c r="O256" s="12">
        <v>47407</v>
      </c>
      <c r="P256" s="12">
        <v>232240</v>
      </c>
      <c r="Q256" s="12">
        <v>14448</v>
      </c>
      <c r="R256" s="12">
        <v>308958</v>
      </c>
      <c r="S256" s="12">
        <v>64573</v>
      </c>
      <c r="T256" s="12">
        <v>93547</v>
      </c>
      <c r="U256" s="12">
        <v>182270</v>
      </c>
      <c r="V256" s="13">
        <v>4.8</v>
      </c>
      <c r="W256" s="10">
        <v>12516</v>
      </c>
      <c r="X256" s="9" t="str">
        <f t="shared" si="27"/>
        <v>Oct</v>
      </c>
      <c r="Y256" s="9" t="str">
        <f t="shared" si="28"/>
        <v>2025</v>
      </c>
      <c r="Z256" s="10">
        <v>1</v>
      </c>
      <c r="AA256" s="10">
        <f t="shared" si="29"/>
        <v>0</v>
      </c>
      <c r="AB256" s="10">
        <f t="shared" si="30"/>
        <v>0</v>
      </c>
      <c r="AC256" s="10">
        <f t="shared" si="31"/>
        <v>1</v>
      </c>
      <c r="AD256" s="10">
        <f t="shared" si="32"/>
        <v>0</v>
      </c>
      <c r="AE256" s="10">
        <f t="shared" si="33"/>
        <v>0</v>
      </c>
      <c r="AF256" s="10">
        <f t="shared" si="34"/>
        <v>0</v>
      </c>
      <c r="AG256" s="14">
        <f t="shared" si="35"/>
        <v>1</v>
      </c>
    </row>
    <row r="257" spans="1:33" x14ac:dyDescent="0.3">
      <c r="A257" s="8" t="s">
        <v>352</v>
      </c>
      <c r="B257" s="22">
        <v>45567</v>
      </c>
      <c r="C257" s="9" t="s">
        <v>138</v>
      </c>
      <c r="D257" s="9" t="s">
        <v>99</v>
      </c>
      <c r="E257" s="9" t="s">
        <v>47</v>
      </c>
      <c r="F257" s="9" t="s">
        <v>84</v>
      </c>
      <c r="G257" s="9" t="s">
        <v>102</v>
      </c>
      <c r="H257" s="9" t="s">
        <v>50</v>
      </c>
      <c r="I257" s="9" t="s">
        <v>96</v>
      </c>
      <c r="J257" s="9" t="s">
        <v>68</v>
      </c>
      <c r="K257" s="9" t="s">
        <v>43</v>
      </c>
      <c r="L257" s="10">
        <v>45159</v>
      </c>
      <c r="M257" s="24">
        <v>7</v>
      </c>
      <c r="N257" s="12">
        <v>5655</v>
      </c>
      <c r="O257" s="12">
        <v>19153</v>
      </c>
      <c r="P257" s="12">
        <v>256331</v>
      </c>
      <c r="Q257" s="12">
        <v>23834</v>
      </c>
      <c r="R257" s="12">
        <v>304973</v>
      </c>
      <c r="S257" s="12">
        <v>194850</v>
      </c>
      <c r="T257" s="12">
        <v>148078</v>
      </c>
      <c r="U257" s="12">
        <v>364151</v>
      </c>
      <c r="V257" s="13">
        <v>4.7</v>
      </c>
      <c r="W257" s="10">
        <v>278289</v>
      </c>
      <c r="X257" s="9" t="str">
        <f t="shared" si="27"/>
        <v>Oct</v>
      </c>
      <c r="Y257" s="9" t="str">
        <f t="shared" si="28"/>
        <v>2024</v>
      </c>
      <c r="Z257" s="10">
        <v>1</v>
      </c>
      <c r="AA257" s="10">
        <f t="shared" si="29"/>
        <v>1</v>
      </c>
      <c r="AB257" s="10">
        <f t="shared" si="30"/>
        <v>0</v>
      </c>
      <c r="AC257" s="10">
        <f t="shared" si="31"/>
        <v>0</v>
      </c>
      <c r="AD257" s="10">
        <f t="shared" si="32"/>
        <v>0</v>
      </c>
      <c r="AE257" s="10">
        <f t="shared" si="33"/>
        <v>0</v>
      </c>
      <c r="AF257" s="10">
        <f t="shared" si="34"/>
        <v>0</v>
      </c>
      <c r="AG257" s="14">
        <f t="shared" si="35"/>
        <v>0</v>
      </c>
    </row>
    <row r="258" spans="1:33" x14ac:dyDescent="0.3">
      <c r="A258" s="8" t="s">
        <v>353</v>
      </c>
      <c r="B258" s="22">
        <v>45980</v>
      </c>
      <c r="C258" s="9" t="s">
        <v>105</v>
      </c>
      <c r="D258" s="9" t="s">
        <v>55</v>
      </c>
      <c r="E258" s="9" t="s">
        <v>47</v>
      </c>
      <c r="F258" s="9" t="s">
        <v>77</v>
      </c>
      <c r="G258" s="9" t="s">
        <v>95</v>
      </c>
      <c r="H258" s="9" t="s">
        <v>58</v>
      </c>
      <c r="I258" s="9" t="s">
        <v>96</v>
      </c>
      <c r="J258" s="9" t="s">
        <v>111</v>
      </c>
      <c r="K258" s="9" t="s">
        <v>43</v>
      </c>
      <c r="L258" s="10">
        <v>129776</v>
      </c>
      <c r="M258" s="24">
        <v>2</v>
      </c>
      <c r="N258" s="12">
        <v>54287</v>
      </c>
      <c r="O258" s="12">
        <v>49001</v>
      </c>
      <c r="P258" s="12">
        <v>345100</v>
      </c>
      <c r="Q258" s="12">
        <v>109362</v>
      </c>
      <c r="R258" s="12">
        <v>557750</v>
      </c>
      <c r="S258" s="12">
        <v>51982</v>
      </c>
      <c r="T258" s="12">
        <v>167660</v>
      </c>
      <c r="U258" s="12">
        <v>241768</v>
      </c>
      <c r="V258" s="13">
        <v>5</v>
      </c>
      <c r="W258" s="10">
        <v>113661</v>
      </c>
      <c r="X258" s="9" t="str">
        <f t="shared" si="27"/>
        <v>Nov</v>
      </c>
      <c r="Y258" s="9" t="str">
        <f t="shared" si="28"/>
        <v>2025</v>
      </c>
      <c r="Z258" s="10">
        <v>1</v>
      </c>
      <c r="AA258" s="10">
        <f t="shared" si="29"/>
        <v>1</v>
      </c>
      <c r="AB258" s="10">
        <f t="shared" si="30"/>
        <v>0</v>
      </c>
      <c r="AC258" s="10">
        <f t="shared" si="31"/>
        <v>0</v>
      </c>
      <c r="AD258" s="10">
        <f t="shared" si="32"/>
        <v>0</v>
      </c>
      <c r="AE258" s="10">
        <f t="shared" si="33"/>
        <v>0</v>
      </c>
      <c r="AF258" s="10">
        <f t="shared" si="34"/>
        <v>1</v>
      </c>
      <c r="AG258" s="14">
        <f t="shared" si="35"/>
        <v>1</v>
      </c>
    </row>
    <row r="259" spans="1:33" x14ac:dyDescent="0.3">
      <c r="A259" s="8" t="s">
        <v>354</v>
      </c>
      <c r="B259" s="22">
        <v>45410</v>
      </c>
      <c r="C259" s="9" t="s">
        <v>150</v>
      </c>
      <c r="D259" s="9" t="s">
        <v>36</v>
      </c>
      <c r="E259" s="9" t="s">
        <v>65</v>
      </c>
      <c r="F259" s="9" t="s">
        <v>38</v>
      </c>
      <c r="G259" s="9" t="s">
        <v>95</v>
      </c>
      <c r="H259" s="9" t="s">
        <v>92</v>
      </c>
      <c r="I259" s="9" t="s">
        <v>96</v>
      </c>
      <c r="J259" s="9" t="s">
        <v>42</v>
      </c>
      <c r="K259" s="9" t="s">
        <v>85</v>
      </c>
      <c r="L259" s="10">
        <v>98865</v>
      </c>
      <c r="M259" s="24">
        <v>7.7</v>
      </c>
      <c r="N259" s="12">
        <v>146297</v>
      </c>
      <c r="O259" s="12">
        <v>42641</v>
      </c>
      <c r="P259" s="12">
        <v>54069</v>
      </c>
      <c r="Q259" s="12">
        <v>53330</v>
      </c>
      <c r="R259" s="12">
        <v>296337</v>
      </c>
      <c r="S259" s="12">
        <v>10425</v>
      </c>
      <c r="T259" s="12">
        <v>100637</v>
      </c>
      <c r="U259" s="12">
        <v>168330</v>
      </c>
      <c r="V259" s="13">
        <v>3.2</v>
      </c>
      <c r="W259" s="10">
        <v>419363</v>
      </c>
      <c r="X259" s="9" t="str">
        <f t="shared" si="27"/>
        <v>Apr</v>
      </c>
      <c r="Y259" s="9" t="str">
        <f t="shared" si="28"/>
        <v>2024</v>
      </c>
      <c r="Z259" s="10">
        <v>1</v>
      </c>
      <c r="AA259" s="10">
        <f t="shared" si="29"/>
        <v>0</v>
      </c>
      <c r="AB259" s="10">
        <f t="shared" si="30"/>
        <v>0</v>
      </c>
      <c r="AC259" s="10">
        <f t="shared" si="31"/>
        <v>1</v>
      </c>
      <c r="AD259" s="10">
        <f t="shared" si="32"/>
        <v>0</v>
      </c>
      <c r="AE259" s="10">
        <f t="shared" si="33"/>
        <v>0</v>
      </c>
      <c r="AF259" s="10">
        <f t="shared" si="34"/>
        <v>0</v>
      </c>
      <c r="AG259" s="14">
        <f t="shared" si="35"/>
        <v>1</v>
      </c>
    </row>
    <row r="260" spans="1:33" x14ac:dyDescent="0.3">
      <c r="A260" s="8" t="s">
        <v>355</v>
      </c>
      <c r="B260" s="22">
        <v>45411</v>
      </c>
      <c r="C260" s="9" t="s">
        <v>54</v>
      </c>
      <c r="D260" s="9" t="s">
        <v>46</v>
      </c>
      <c r="E260" s="9" t="s">
        <v>37</v>
      </c>
      <c r="F260" s="9" t="s">
        <v>66</v>
      </c>
      <c r="G260" s="9" t="s">
        <v>57</v>
      </c>
      <c r="H260" s="9" t="s">
        <v>50</v>
      </c>
      <c r="I260" s="9" t="s">
        <v>73</v>
      </c>
      <c r="J260" s="9" t="s">
        <v>52</v>
      </c>
      <c r="K260" s="9" t="s">
        <v>43</v>
      </c>
      <c r="L260" s="10">
        <v>147556</v>
      </c>
      <c r="M260" s="24">
        <v>3.4</v>
      </c>
      <c r="N260" s="12">
        <v>137763</v>
      </c>
      <c r="O260" s="12">
        <v>84103</v>
      </c>
      <c r="P260" s="12">
        <v>102191</v>
      </c>
      <c r="Q260" s="12">
        <v>28602</v>
      </c>
      <c r="R260" s="12">
        <v>352659</v>
      </c>
      <c r="S260" s="12">
        <v>105225</v>
      </c>
      <c r="T260" s="12">
        <v>240034</v>
      </c>
      <c r="U260" s="12">
        <v>357265</v>
      </c>
      <c r="V260" s="13">
        <v>4.7</v>
      </c>
      <c r="W260" s="10">
        <v>311744</v>
      </c>
      <c r="X260" s="9" t="str">
        <f t="shared" ref="X260:X323" si="36">TEXT(B260,"MMM")</f>
        <v>Apr</v>
      </c>
      <c r="Y260" s="9" t="str">
        <f t="shared" ref="Y260:Y323" si="37">TEXT(B260,"YYYY")</f>
        <v>2024</v>
      </c>
      <c r="Z260" s="10">
        <v>1</v>
      </c>
      <c r="AA260" s="10">
        <f t="shared" ref="AA260:AA323" si="38">IF(K260="Completed",1,0)</f>
        <v>1</v>
      </c>
      <c r="AB260" s="10">
        <f t="shared" ref="AB260:AB323" si="39">IF(K260="In Progress",1,0)</f>
        <v>0</v>
      </c>
      <c r="AC260" s="10">
        <f t="shared" ref="AC260:AC323" si="40">IF(K260="Scheduled",1,0)</f>
        <v>0</v>
      </c>
      <c r="AD260" s="10">
        <f t="shared" ref="AD260:AD323" si="41">IF(K260="Cancelled",1,0)</f>
        <v>0</v>
      </c>
      <c r="AE260" s="10">
        <f t="shared" ref="AE260:AE323" si="42">IF(K260="On Hold",1,0)</f>
        <v>0</v>
      </c>
      <c r="AF260" s="10">
        <f t="shared" ref="AF260:AF323" si="43">IF(L260&gt;=100000,1,0)</f>
        <v>1</v>
      </c>
      <c r="AG260" s="14">
        <f t="shared" ref="AG260:AG323" si="44">IF(R260&gt;U260,1,0)</f>
        <v>0</v>
      </c>
    </row>
    <row r="261" spans="1:33" x14ac:dyDescent="0.3">
      <c r="A261" s="8" t="s">
        <v>356</v>
      </c>
      <c r="B261" s="22">
        <v>45764</v>
      </c>
      <c r="C261" s="9" t="s">
        <v>75</v>
      </c>
      <c r="D261" s="9" t="s">
        <v>99</v>
      </c>
      <c r="E261" s="9" t="s">
        <v>37</v>
      </c>
      <c r="F261" s="9" t="s">
        <v>77</v>
      </c>
      <c r="G261" s="9" t="s">
        <v>102</v>
      </c>
      <c r="H261" s="9" t="s">
        <v>72</v>
      </c>
      <c r="I261" s="9" t="s">
        <v>59</v>
      </c>
      <c r="J261" s="9" t="s">
        <v>42</v>
      </c>
      <c r="K261" s="9" t="s">
        <v>85</v>
      </c>
      <c r="L261" s="10">
        <v>70165</v>
      </c>
      <c r="M261" s="24">
        <v>5.2</v>
      </c>
      <c r="N261" s="12">
        <v>2393</v>
      </c>
      <c r="O261" s="12">
        <v>11008</v>
      </c>
      <c r="P261" s="12">
        <v>85250</v>
      </c>
      <c r="Q261" s="12">
        <v>44170</v>
      </c>
      <c r="R261" s="12">
        <v>142821</v>
      </c>
      <c r="S261" s="12">
        <v>191271</v>
      </c>
      <c r="T261" s="12">
        <v>208603</v>
      </c>
      <c r="U261" s="12">
        <v>459292</v>
      </c>
      <c r="V261" s="13">
        <v>3.7</v>
      </c>
      <c r="W261" s="10">
        <v>41805</v>
      </c>
      <c r="X261" s="9" t="str">
        <f t="shared" si="36"/>
        <v>Apr</v>
      </c>
      <c r="Y261" s="9" t="str">
        <f t="shared" si="37"/>
        <v>2025</v>
      </c>
      <c r="Z261" s="10">
        <v>1</v>
      </c>
      <c r="AA261" s="10">
        <f t="shared" si="38"/>
        <v>0</v>
      </c>
      <c r="AB261" s="10">
        <f t="shared" si="39"/>
        <v>0</v>
      </c>
      <c r="AC261" s="10">
        <f t="shared" si="40"/>
        <v>1</v>
      </c>
      <c r="AD261" s="10">
        <f t="shared" si="41"/>
        <v>0</v>
      </c>
      <c r="AE261" s="10">
        <f t="shared" si="42"/>
        <v>0</v>
      </c>
      <c r="AF261" s="10">
        <f t="shared" si="43"/>
        <v>0</v>
      </c>
      <c r="AG261" s="14">
        <f t="shared" si="44"/>
        <v>0</v>
      </c>
    </row>
    <row r="262" spans="1:33" x14ac:dyDescent="0.3">
      <c r="A262" s="8" t="s">
        <v>357</v>
      </c>
      <c r="B262" s="22">
        <v>45939</v>
      </c>
      <c r="C262" s="9" t="s">
        <v>75</v>
      </c>
      <c r="D262" s="9" t="s">
        <v>55</v>
      </c>
      <c r="E262" s="9" t="s">
        <v>101</v>
      </c>
      <c r="F262" s="9" t="s">
        <v>66</v>
      </c>
      <c r="G262" s="9" t="s">
        <v>57</v>
      </c>
      <c r="H262" s="9" t="s">
        <v>50</v>
      </c>
      <c r="I262" s="9" t="s">
        <v>73</v>
      </c>
      <c r="J262" s="9" t="s">
        <v>60</v>
      </c>
      <c r="K262" s="9" t="s">
        <v>43</v>
      </c>
      <c r="L262" s="10">
        <v>99100</v>
      </c>
      <c r="M262" s="24">
        <v>3.1</v>
      </c>
      <c r="N262" s="12">
        <v>160881</v>
      </c>
      <c r="O262" s="12">
        <v>80631</v>
      </c>
      <c r="P262" s="12">
        <v>210395</v>
      </c>
      <c r="Q262" s="12">
        <v>54011</v>
      </c>
      <c r="R262" s="12">
        <v>505918</v>
      </c>
      <c r="S262" s="12">
        <v>143490</v>
      </c>
      <c r="T262" s="12">
        <v>184694</v>
      </c>
      <c r="U262" s="12">
        <v>381595</v>
      </c>
      <c r="V262" s="13">
        <v>3</v>
      </c>
      <c r="W262" s="10">
        <v>99059</v>
      </c>
      <c r="X262" s="9" t="str">
        <f t="shared" si="36"/>
        <v>Oct</v>
      </c>
      <c r="Y262" s="9" t="str">
        <f t="shared" si="37"/>
        <v>2025</v>
      </c>
      <c r="Z262" s="10">
        <v>1</v>
      </c>
      <c r="AA262" s="10">
        <f t="shared" si="38"/>
        <v>1</v>
      </c>
      <c r="AB262" s="10">
        <f t="shared" si="39"/>
        <v>0</v>
      </c>
      <c r="AC262" s="10">
        <f t="shared" si="40"/>
        <v>0</v>
      </c>
      <c r="AD262" s="10">
        <f t="shared" si="41"/>
        <v>0</v>
      </c>
      <c r="AE262" s="10">
        <f t="shared" si="42"/>
        <v>0</v>
      </c>
      <c r="AF262" s="10">
        <f t="shared" si="43"/>
        <v>0</v>
      </c>
      <c r="AG262" s="14">
        <f t="shared" si="44"/>
        <v>1</v>
      </c>
    </row>
    <row r="263" spans="1:33" x14ac:dyDescent="0.3">
      <c r="A263" s="8" t="s">
        <v>358</v>
      </c>
      <c r="B263" s="22">
        <v>45582</v>
      </c>
      <c r="C263" s="9" t="s">
        <v>45</v>
      </c>
      <c r="D263" s="9" t="s">
        <v>64</v>
      </c>
      <c r="E263" s="9" t="s">
        <v>37</v>
      </c>
      <c r="F263" s="9" t="s">
        <v>38</v>
      </c>
      <c r="G263" s="9" t="s">
        <v>102</v>
      </c>
      <c r="H263" s="9" t="s">
        <v>50</v>
      </c>
      <c r="I263" s="9" t="s">
        <v>73</v>
      </c>
      <c r="J263" s="9" t="s">
        <v>88</v>
      </c>
      <c r="K263" s="9" t="s">
        <v>85</v>
      </c>
      <c r="L263" s="10">
        <v>134601</v>
      </c>
      <c r="M263" s="24">
        <v>6.3</v>
      </c>
      <c r="N263" s="12">
        <v>163411</v>
      </c>
      <c r="O263" s="12">
        <v>16223</v>
      </c>
      <c r="P263" s="12">
        <v>71846</v>
      </c>
      <c r="Q263" s="12">
        <v>91045</v>
      </c>
      <c r="R263" s="12">
        <v>342525</v>
      </c>
      <c r="S263" s="12">
        <v>70238</v>
      </c>
      <c r="T263" s="12">
        <v>177059</v>
      </c>
      <c r="U263" s="12">
        <v>268352</v>
      </c>
      <c r="V263" s="13">
        <v>4.7</v>
      </c>
      <c r="W263" s="10">
        <v>102529</v>
      </c>
      <c r="X263" s="9" t="str">
        <f t="shared" si="36"/>
        <v>Oct</v>
      </c>
      <c r="Y263" s="9" t="str">
        <f t="shared" si="37"/>
        <v>2024</v>
      </c>
      <c r="Z263" s="10">
        <v>1</v>
      </c>
      <c r="AA263" s="10">
        <f t="shared" si="38"/>
        <v>0</v>
      </c>
      <c r="AB263" s="10">
        <f t="shared" si="39"/>
        <v>0</v>
      </c>
      <c r="AC263" s="10">
        <f t="shared" si="40"/>
        <v>1</v>
      </c>
      <c r="AD263" s="10">
        <f t="shared" si="41"/>
        <v>0</v>
      </c>
      <c r="AE263" s="10">
        <f t="shared" si="42"/>
        <v>0</v>
      </c>
      <c r="AF263" s="10">
        <f t="shared" si="43"/>
        <v>1</v>
      </c>
      <c r="AG263" s="14">
        <f t="shared" si="44"/>
        <v>1</v>
      </c>
    </row>
    <row r="264" spans="1:33" x14ac:dyDescent="0.3">
      <c r="A264" s="8" t="s">
        <v>359</v>
      </c>
      <c r="B264" s="22">
        <v>45532</v>
      </c>
      <c r="C264" s="9" t="s">
        <v>63</v>
      </c>
      <c r="D264" s="9" t="s">
        <v>64</v>
      </c>
      <c r="E264" s="9" t="s">
        <v>47</v>
      </c>
      <c r="F264" s="9" t="s">
        <v>48</v>
      </c>
      <c r="G264" s="9" t="s">
        <v>71</v>
      </c>
      <c r="H264" s="9" t="s">
        <v>72</v>
      </c>
      <c r="I264" s="9" t="s">
        <v>73</v>
      </c>
      <c r="J264" s="9" t="s">
        <v>60</v>
      </c>
      <c r="K264" s="9" t="s">
        <v>43</v>
      </c>
      <c r="L264" s="10">
        <v>87727</v>
      </c>
      <c r="M264" s="24">
        <v>7.4</v>
      </c>
      <c r="N264" s="12">
        <v>5696</v>
      </c>
      <c r="O264" s="12">
        <v>41924</v>
      </c>
      <c r="P264" s="12">
        <v>36765</v>
      </c>
      <c r="Q264" s="12">
        <v>30584</v>
      </c>
      <c r="R264" s="12">
        <v>114969</v>
      </c>
      <c r="S264" s="12">
        <v>80410</v>
      </c>
      <c r="T264" s="12">
        <v>255855</v>
      </c>
      <c r="U264" s="12">
        <v>392221</v>
      </c>
      <c r="V264" s="13">
        <v>3.8</v>
      </c>
      <c r="W264" s="10">
        <v>179606</v>
      </c>
      <c r="X264" s="9" t="str">
        <f t="shared" si="36"/>
        <v>Aug</v>
      </c>
      <c r="Y264" s="9" t="str">
        <f t="shared" si="37"/>
        <v>2024</v>
      </c>
      <c r="Z264" s="10">
        <v>1</v>
      </c>
      <c r="AA264" s="10">
        <f t="shared" si="38"/>
        <v>1</v>
      </c>
      <c r="AB264" s="10">
        <f t="shared" si="39"/>
        <v>0</v>
      </c>
      <c r="AC264" s="10">
        <f t="shared" si="40"/>
        <v>0</v>
      </c>
      <c r="AD264" s="10">
        <f t="shared" si="41"/>
        <v>0</v>
      </c>
      <c r="AE264" s="10">
        <f t="shared" si="42"/>
        <v>0</v>
      </c>
      <c r="AF264" s="10">
        <f t="shared" si="43"/>
        <v>0</v>
      </c>
      <c r="AG264" s="14">
        <f t="shared" si="44"/>
        <v>0</v>
      </c>
    </row>
    <row r="265" spans="1:33" x14ac:dyDescent="0.3">
      <c r="A265" s="8" t="s">
        <v>360</v>
      </c>
      <c r="B265" s="22">
        <v>45979</v>
      </c>
      <c r="C265" s="9" t="s">
        <v>54</v>
      </c>
      <c r="D265" s="9" t="s">
        <v>80</v>
      </c>
      <c r="E265" s="9" t="s">
        <v>37</v>
      </c>
      <c r="F265" s="9" t="s">
        <v>84</v>
      </c>
      <c r="G265" s="9" t="s">
        <v>95</v>
      </c>
      <c r="H265" s="9" t="s">
        <v>92</v>
      </c>
      <c r="I265" s="9" t="s">
        <v>96</v>
      </c>
      <c r="J265" s="9" t="s">
        <v>60</v>
      </c>
      <c r="K265" s="9" t="s">
        <v>43</v>
      </c>
      <c r="L265" s="10">
        <v>100665</v>
      </c>
      <c r="M265" s="24">
        <v>3.2</v>
      </c>
      <c r="N265" s="12">
        <v>167776</v>
      </c>
      <c r="O265" s="12">
        <v>19798</v>
      </c>
      <c r="P265" s="12">
        <v>238080</v>
      </c>
      <c r="Q265" s="12">
        <v>54258</v>
      </c>
      <c r="R265" s="12">
        <v>479912</v>
      </c>
      <c r="S265" s="12">
        <v>13887</v>
      </c>
      <c r="T265" s="12">
        <v>46408</v>
      </c>
      <c r="U265" s="12">
        <v>74206</v>
      </c>
      <c r="V265" s="13">
        <v>3.3</v>
      </c>
      <c r="W265" s="10">
        <v>172354</v>
      </c>
      <c r="X265" s="9" t="str">
        <f t="shared" si="36"/>
        <v>Nov</v>
      </c>
      <c r="Y265" s="9" t="str">
        <f t="shared" si="37"/>
        <v>2025</v>
      </c>
      <c r="Z265" s="10">
        <v>1</v>
      </c>
      <c r="AA265" s="10">
        <f t="shared" si="38"/>
        <v>1</v>
      </c>
      <c r="AB265" s="10">
        <f t="shared" si="39"/>
        <v>0</v>
      </c>
      <c r="AC265" s="10">
        <f t="shared" si="40"/>
        <v>0</v>
      </c>
      <c r="AD265" s="10">
        <f t="shared" si="41"/>
        <v>0</v>
      </c>
      <c r="AE265" s="10">
        <f t="shared" si="42"/>
        <v>0</v>
      </c>
      <c r="AF265" s="10">
        <f t="shared" si="43"/>
        <v>1</v>
      </c>
      <c r="AG265" s="14">
        <f t="shared" si="44"/>
        <v>1</v>
      </c>
    </row>
    <row r="266" spans="1:33" x14ac:dyDescent="0.3">
      <c r="A266" s="8" t="s">
        <v>361</v>
      </c>
      <c r="B266" s="22">
        <v>45347</v>
      </c>
      <c r="C266" s="9" t="s">
        <v>138</v>
      </c>
      <c r="D266" s="9" t="s">
        <v>64</v>
      </c>
      <c r="E266" s="9" t="s">
        <v>37</v>
      </c>
      <c r="F266" s="9" t="s">
        <v>84</v>
      </c>
      <c r="G266" s="9" t="s">
        <v>67</v>
      </c>
      <c r="H266" s="9" t="s">
        <v>50</v>
      </c>
      <c r="I266" s="9" t="s">
        <v>41</v>
      </c>
      <c r="J266" s="9" t="s">
        <v>68</v>
      </c>
      <c r="K266" s="9" t="s">
        <v>43</v>
      </c>
      <c r="L266" s="10">
        <v>107053</v>
      </c>
      <c r="M266" s="24">
        <v>7.9</v>
      </c>
      <c r="N266" s="12">
        <v>145555</v>
      </c>
      <c r="O266" s="12">
        <v>47398</v>
      </c>
      <c r="P266" s="12">
        <v>106317</v>
      </c>
      <c r="Q266" s="12">
        <v>21781</v>
      </c>
      <c r="R266" s="12">
        <v>321051</v>
      </c>
      <c r="S266" s="12">
        <v>123603</v>
      </c>
      <c r="T266" s="12">
        <v>125724</v>
      </c>
      <c r="U266" s="12">
        <v>291849</v>
      </c>
      <c r="V266" s="13">
        <v>4.0999999999999996</v>
      </c>
      <c r="W266" s="10">
        <v>71076</v>
      </c>
      <c r="X266" s="9" t="str">
        <f t="shared" si="36"/>
        <v>Feb</v>
      </c>
      <c r="Y266" s="9" t="str">
        <f t="shared" si="37"/>
        <v>2024</v>
      </c>
      <c r="Z266" s="10">
        <v>1</v>
      </c>
      <c r="AA266" s="10">
        <f t="shared" si="38"/>
        <v>1</v>
      </c>
      <c r="AB266" s="10">
        <f t="shared" si="39"/>
        <v>0</v>
      </c>
      <c r="AC266" s="10">
        <f t="shared" si="40"/>
        <v>0</v>
      </c>
      <c r="AD266" s="10">
        <f t="shared" si="41"/>
        <v>0</v>
      </c>
      <c r="AE266" s="10">
        <f t="shared" si="42"/>
        <v>0</v>
      </c>
      <c r="AF266" s="10">
        <f t="shared" si="43"/>
        <v>1</v>
      </c>
      <c r="AG266" s="14">
        <f t="shared" si="44"/>
        <v>1</v>
      </c>
    </row>
    <row r="267" spans="1:33" x14ac:dyDescent="0.3">
      <c r="A267" s="8" t="s">
        <v>362</v>
      </c>
      <c r="B267" s="22">
        <v>45668</v>
      </c>
      <c r="C267" s="9" t="s">
        <v>94</v>
      </c>
      <c r="D267" s="9" t="s">
        <v>55</v>
      </c>
      <c r="E267" s="9" t="s">
        <v>65</v>
      </c>
      <c r="F267" s="9" t="s">
        <v>84</v>
      </c>
      <c r="G267" s="9" t="s">
        <v>57</v>
      </c>
      <c r="H267" s="9" t="s">
        <v>58</v>
      </c>
      <c r="I267" s="9" t="s">
        <v>96</v>
      </c>
      <c r="J267" s="9" t="s">
        <v>42</v>
      </c>
      <c r="K267" s="9" t="s">
        <v>43</v>
      </c>
      <c r="L267" s="10">
        <v>58443</v>
      </c>
      <c r="M267" s="24">
        <v>5.8</v>
      </c>
      <c r="N267" s="12">
        <v>16745</v>
      </c>
      <c r="O267" s="12">
        <v>33459</v>
      </c>
      <c r="P267" s="12">
        <v>339560</v>
      </c>
      <c r="Q267" s="12">
        <v>22400</v>
      </c>
      <c r="R267" s="12">
        <v>412164</v>
      </c>
      <c r="S267" s="12">
        <v>189294</v>
      </c>
      <c r="T267" s="12">
        <v>270745</v>
      </c>
      <c r="U267" s="12">
        <v>521347</v>
      </c>
      <c r="V267" s="13">
        <v>3.4</v>
      </c>
      <c r="W267" s="10">
        <v>253479</v>
      </c>
      <c r="X267" s="9" t="str">
        <f t="shared" si="36"/>
        <v>Jan</v>
      </c>
      <c r="Y267" s="9" t="str">
        <f t="shared" si="37"/>
        <v>2025</v>
      </c>
      <c r="Z267" s="10">
        <v>1</v>
      </c>
      <c r="AA267" s="10">
        <f t="shared" si="38"/>
        <v>1</v>
      </c>
      <c r="AB267" s="10">
        <f t="shared" si="39"/>
        <v>0</v>
      </c>
      <c r="AC267" s="10">
        <f t="shared" si="40"/>
        <v>0</v>
      </c>
      <c r="AD267" s="10">
        <f t="shared" si="41"/>
        <v>0</v>
      </c>
      <c r="AE267" s="10">
        <f t="shared" si="42"/>
        <v>0</v>
      </c>
      <c r="AF267" s="10">
        <f t="shared" si="43"/>
        <v>0</v>
      </c>
      <c r="AG267" s="14">
        <f t="shared" si="44"/>
        <v>0</v>
      </c>
    </row>
    <row r="268" spans="1:33" x14ac:dyDescent="0.3">
      <c r="A268" s="8" t="s">
        <v>363</v>
      </c>
      <c r="B268" s="22">
        <v>45663</v>
      </c>
      <c r="C268" s="9" t="s">
        <v>90</v>
      </c>
      <c r="D268" s="9" t="s">
        <v>55</v>
      </c>
      <c r="E268" s="9" t="s">
        <v>101</v>
      </c>
      <c r="F268" s="9" t="s">
        <v>66</v>
      </c>
      <c r="G268" s="9" t="s">
        <v>81</v>
      </c>
      <c r="H268" s="9" t="s">
        <v>72</v>
      </c>
      <c r="I268" s="9" t="s">
        <v>41</v>
      </c>
      <c r="J268" s="9" t="s">
        <v>88</v>
      </c>
      <c r="K268" s="9" t="s">
        <v>85</v>
      </c>
      <c r="L268" s="10">
        <v>113987</v>
      </c>
      <c r="M268" s="24">
        <v>9.3000000000000007</v>
      </c>
      <c r="N268" s="12">
        <v>74566</v>
      </c>
      <c r="O268" s="12">
        <v>71974</v>
      </c>
      <c r="P268" s="12">
        <v>100504</v>
      </c>
      <c r="Q268" s="12">
        <v>28839</v>
      </c>
      <c r="R268" s="12">
        <v>275883</v>
      </c>
      <c r="S268" s="12">
        <v>134963</v>
      </c>
      <c r="T268" s="12">
        <v>35147</v>
      </c>
      <c r="U268" s="12">
        <v>181318</v>
      </c>
      <c r="V268" s="13">
        <v>4.4000000000000004</v>
      </c>
      <c r="W268" s="10">
        <v>254313</v>
      </c>
      <c r="X268" s="9" t="str">
        <f t="shared" si="36"/>
        <v>Jan</v>
      </c>
      <c r="Y268" s="9" t="str">
        <f t="shared" si="37"/>
        <v>2025</v>
      </c>
      <c r="Z268" s="10">
        <v>1</v>
      </c>
      <c r="AA268" s="10">
        <f t="shared" si="38"/>
        <v>0</v>
      </c>
      <c r="AB268" s="10">
        <f t="shared" si="39"/>
        <v>0</v>
      </c>
      <c r="AC268" s="10">
        <f t="shared" si="40"/>
        <v>1</v>
      </c>
      <c r="AD268" s="10">
        <f t="shared" si="41"/>
        <v>0</v>
      </c>
      <c r="AE268" s="10">
        <f t="shared" si="42"/>
        <v>0</v>
      </c>
      <c r="AF268" s="10">
        <f t="shared" si="43"/>
        <v>1</v>
      </c>
      <c r="AG268" s="14">
        <f t="shared" si="44"/>
        <v>1</v>
      </c>
    </row>
    <row r="269" spans="1:33" x14ac:dyDescent="0.3">
      <c r="A269" s="8" t="s">
        <v>364</v>
      </c>
      <c r="B269" s="22">
        <v>45695</v>
      </c>
      <c r="C269" s="9" t="s">
        <v>79</v>
      </c>
      <c r="D269" s="9" t="s">
        <v>36</v>
      </c>
      <c r="E269" s="9" t="s">
        <v>101</v>
      </c>
      <c r="F269" s="9" t="s">
        <v>84</v>
      </c>
      <c r="G269" s="9" t="s">
        <v>57</v>
      </c>
      <c r="H269" s="9" t="s">
        <v>92</v>
      </c>
      <c r="I269" s="9" t="s">
        <v>73</v>
      </c>
      <c r="J269" s="9" t="s">
        <v>88</v>
      </c>
      <c r="K269" s="9" t="s">
        <v>43</v>
      </c>
      <c r="L269" s="10">
        <v>69745</v>
      </c>
      <c r="M269" s="24">
        <v>4.8</v>
      </c>
      <c r="N269" s="12">
        <v>101593</v>
      </c>
      <c r="O269" s="12">
        <v>20400</v>
      </c>
      <c r="P269" s="12">
        <v>354867</v>
      </c>
      <c r="Q269" s="12">
        <v>13650</v>
      </c>
      <c r="R269" s="12">
        <v>490510</v>
      </c>
      <c r="S269" s="12">
        <v>119401</v>
      </c>
      <c r="T269" s="12">
        <v>230614</v>
      </c>
      <c r="U269" s="12">
        <v>382608</v>
      </c>
      <c r="V269" s="13">
        <v>4.8</v>
      </c>
      <c r="W269" s="10">
        <v>93386</v>
      </c>
      <c r="X269" s="9" t="str">
        <f t="shared" si="36"/>
        <v>Feb</v>
      </c>
      <c r="Y269" s="9" t="str">
        <f t="shared" si="37"/>
        <v>2025</v>
      </c>
      <c r="Z269" s="10">
        <v>1</v>
      </c>
      <c r="AA269" s="10">
        <f t="shared" si="38"/>
        <v>1</v>
      </c>
      <c r="AB269" s="10">
        <f t="shared" si="39"/>
        <v>0</v>
      </c>
      <c r="AC269" s="10">
        <f t="shared" si="40"/>
        <v>0</v>
      </c>
      <c r="AD269" s="10">
        <f t="shared" si="41"/>
        <v>0</v>
      </c>
      <c r="AE269" s="10">
        <f t="shared" si="42"/>
        <v>0</v>
      </c>
      <c r="AF269" s="10">
        <f t="shared" si="43"/>
        <v>0</v>
      </c>
      <c r="AG269" s="14">
        <f t="shared" si="44"/>
        <v>1</v>
      </c>
    </row>
    <row r="270" spans="1:33" x14ac:dyDescent="0.3">
      <c r="A270" s="8" t="s">
        <v>365</v>
      </c>
      <c r="B270" s="22">
        <v>45422</v>
      </c>
      <c r="C270" s="9" t="s">
        <v>105</v>
      </c>
      <c r="D270" s="9" t="s">
        <v>36</v>
      </c>
      <c r="E270" s="9" t="s">
        <v>37</v>
      </c>
      <c r="F270" s="9" t="s">
        <v>38</v>
      </c>
      <c r="G270" s="9" t="s">
        <v>102</v>
      </c>
      <c r="H270" s="9" t="s">
        <v>40</v>
      </c>
      <c r="I270" s="9" t="s">
        <v>96</v>
      </c>
      <c r="J270" s="9" t="s">
        <v>42</v>
      </c>
      <c r="K270" s="9" t="s">
        <v>43</v>
      </c>
      <c r="L270" s="10">
        <v>117784</v>
      </c>
      <c r="M270" s="24">
        <v>5.7</v>
      </c>
      <c r="N270" s="12">
        <v>18885</v>
      </c>
      <c r="O270" s="12">
        <v>16322</v>
      </c>
      <c r="P270" s="12">
        <v>248928</v>
      </c>
      <c r="Q270" s="12">
        <v>73155</v>
      </c>
      <c r="R270" s="12">
        <v>357290</v>
      </c>
      <c r="S270" s="12">
        <v>223774</v>
      </c>
      <c r="T270" s="12">
        <v>235727</v>
      </c>
      <c r="U270" s="12">
        <v>471325</v>
      </c>
      <c r="V270" s="13">
        <v>3</v>
      </c>
      <c r="W270" s="10">
        <v>116124</v>
      </c>
      <c r="X270" s="9" t="str">
        <f t="shared" si="36"/>
        <v>May</v>
      </c>
      <c r="Y270" s="9" t="str">
        <f t="shared" si="37"/>
        <v>2024</v>
      </c>
      <c r="Z270" s="10">
        <v>1</v>
      </c>
      <c r="AA270" s="10">
        <f t="shared" si="38"/>
        <v>1</v>
      </c>
      <c r="AB270" s="10">
        <f t="shared" si="39"/>
        <v>0</v>
      </c>
      <c r="AC270" s="10">
        <f t="shared" si="40"/>
        <v>0</v>
      </c>
      <c r="AD270" s="10">
        <f t="shared" si="41"/>
        <v>0</v>
      </c>
      <c r="AE270" s="10">
        <f t="shared" si="42"/>
        <v>0</v>
      </c>
      <c r="AF270" s="10">
        <f t="shared" si="43"/>
        <v>1</v>
      </c>
      <c r="AG270" s="14">
        <f t="shared" si="44"/>
        <v>0</v>
      </c>
    </row>
    <row r="271" spans="1:33" x14ac:dyDescent="0.3">
      <c r="A271" s="8" t="s">
        <v>366</v>
      </c>
      <c r="B271" s="22">
        <v>45803</v>
      </c>
      <c r="C271" s="9" t="s">
        <v>150</v>
      </c>
      <c r="D271" s="9" t="s">
        <v>99</v>
      </c>
      <c r="E271" s="9" t="s">
        <v>65</v>
      </c>
      <c r="F271" s="9" t="s">
        <v>38</v>
      </c>
      <c r="G271" s="9" t="s">
        <v>67</v>
      </c>
      <c r="H271" s="9" t="s">
        <v>40</v>
      </c>
      <c r="I271" s="9" t="s">
        <v>51</v>
      </c>
      <c r="J271" s="9" t="s">
        <v>68</v>
      </c>
      <c r="K271" s="9" t="s">
        <v>43</v>
      </c>
      <c r="L271" s="10">
        <v>79028</v>
      </c>
      <c r="M271" s="24">
        <v>4.5999999999999996</v>
      </c>
      <c r="N271" s="12">
        <v>103935</v>
      </c>
      <c r="O271" s="12">
        <v>83789</v>
      </c>
      <c r="P271" s="12">
        <v>284068</v>
      </c>
      <c r="Q271" s="12">
        <v>56235</v>
      </c>
      <c r="R271" s="12">
        <v>528027</v>
      </c>
      <c r="S271" s="12">
        <v>200094</v>
      </c>
      <c r="T271" s="12">
        <v>298676</v>
      </c>
      <c r="U271" s="12">
        <v>534453</v>
      </c>
      <c r="V271" s="13">
        <v>3.9</v>
      </c>
      <c r="W271" s="10">
        <v>84901</v>
      </c>
      <c r="X271" s="9" t="str">
        <f t="shared" si="36"/>
        <v>May</v>
      </c>
      <c r="Y271" s="9" t="str">
        <f t="shared" si="37"/>
        <v>2025</v>
      </c>
      <c r="Z271" s="10">
        <v>1</v>
      </c>
      <c r="AA271" s="10">
        <f t="shared" si="38"/>
        <v>1</v>
      </c>
      <c r="AB271" s="10">
        <f t="shared" si="39"/>
        <v>0</v>
      </c>
      <c r="AC271" s="10">
        <f t="shared" si="40"/>
        <v>0</v>
      </c>
      <c r="AD271" s="10">
        <f t="shared" si="41"/>
        <v>0</v>
      </c>
      <c r="AE271" s="10">
        <f t="shared" si="42"/>
        <v>0</v>
      </c>
      <c r="AF271" s="10">
        <f t="shared" si="43"/>
        <v>0</v>
      </c>
      <c r="AG271" s="14">
        <f t="shared" si="44"/>
        <v>0</v>
      </c>
    </row>
    <row r="272" spans="1:33" x14ac:dyDescent="0.3">
      <c r="A272" s="8" t="s">
        <v>367</v>
      </c>
      <c r="B272" s="22">
        <v>45919</v>
      </c>
      <c r="C272" s="9" t="s">
        <v>107</v>
      </c>
      <c r="D272" s="9" t="s">
        <v>36</v>
      </c>
      <c r="E272" s="9" t="s">
        <v>101</v>
      </c>
      <c r="F272" s="9" t="s">
        <v>56</v>
      </c>
      <c r="G272" s="9" t="s">
        <v>49</v>
      </c>
      <c r="H272" s="9" t="s">
        <v>72</v>
      </c>
      <c r="I272" s="9" t="s">
        <v>41</v>
      </c>
      <c r="J272" s="9" t="s">
        <v>88</v>
      </c>
      <c r="K272" s="9" t="s">
        <v>129</v>
      </c>
      <c r="L272" s="10">
        <v>43770</v>
      </c>
      <c r="M272" s="24">
        <v>9.8000000000000007</v>
      </c>
      <c r="N272" s="12">
        <v>135188</v>
      </c>
      <c r="O272" s="12">
        <v>36969</v>
      </c>
      <c r="P272" s="12">
        <v>110014</v>
      </c>
      <c r="Q272" s="12">
        <v>34476</v>
      </c>
      <c r="R272" s="12">
        <v>316647</v>
      </c>
      <c r="S272" s="12">
        <v>38599</v>
      </c>
      <c r="T272" s="12">
        <v>303645</v>
      </c>
      <c r="U272" s="12">
        <v>392778</v>
      </c>
      <c r="V272" s="13">
        <v>5</v>
      </c>
      <c r="W272" s="10">
        <v>254485</v>
      </c>
      <c r="X272" s="9" t="str">
        <f t="shared" si="36"/>
        <v>Sep</v>
      </c>
      <c r="Y272" s="9" t="str">
        <f t="shared" si="37"/>
        <v>2025</v>
      </c>
      <c r="Z272" s="10">
        <v>1</v>
      </c>
      <c r="AA272" s="10">
        <f t="shared" si="38"/>
        <v>0</v>
      </c>
      <c r="AB272" s="10">
        <f t="shared" si="39"/>
        <v>0</v>
      </c>
      <c r="AC272" s="10">
        <f t="shared" si="40"/>
        <v>0</v>
      </c>
      <c r="AD272" s="10">
        <f t="shared" si="41"/>
        <v>1</v>
      </c>
      <c r="AE272" s="10">
        <f t="shared" si="42"/>
        <v>0</v>
      </c>
      <c r="AF272" s="10">
        <f t="shared" si="43"/>
        <v>0</v>
      </c>
      <c r="AG272" s="14">
        <f t="shared" si="44"/>
        <v>0</v>
      </c>
    </row>
    <row r="273" spans="1:33" x14ac:dyDescent="0.3">
      <c r="A273" s="8" t="s">
        <v>368</v>
      </c>
      <c r="B273" s="22">
        <v>45775</v>
      </c>
      <c r="C273" s="9" t="s">
        <v>35</v>
      </c>
      <c r="D273" s="9" t="s">
        <v>36</v>
      </c>
      <c r="E273" s="9" t="s">
        <v>47</v>
      </c>
      <c r="F273" s="9" t="s">
        <v>48</v>
      </c>
      <c r="G273" s="9" t="s">
        <v>39</v>
      </c>
      <c r="H273" s="9" t="s">
        <v>40</v>
      </c>
      <c r="I273" s="9" t="s">
        <v>59</v>
      </c>
      <c r="J273" s="9" t="s">
        <v>42</v>
      </c>
      <c r="K273" s="9" t="s">
        <v>129</v>
      </c>
      <c r="L273" s="10">
        <v>52716</v>
      </c>
      <c r="M273" s="24">
        <v>5.3</v>
      </c>
      <c r="N273" s="12">
        <v>82147</v>
      </c>
      <c r="O273" s="12">
        <v>72729</v>
      </c>
      <c r="P273" s="12">
        <v>159811</v>
      </c>
      <c r="Q273" s="12">
        <v>44127</v>
      </c>
      <c r="R273" s="12">
        <v>358814</v>
      </c>
      <c r="S273" s="12">
        <v>19151</v>
      </c>
      <c r="T273" s="12">
        <v>301056</v>
      </c>
      <c r="U273" s="12">
        <v>332392</v>
      </c>
      <c r="V273" s="13">
        <v>3.9</v>
      </c>
      <c r="W273" s="10">
        <v>84882</v>
      </c>
      <c r="X273" s="9" t="str">
        <f t="shared" si="36"/>
        <v>Apr</v>
      </c>
      <c r="Y273" s="9" t="str">
        <f t="shared" si="37"/>
        <v>2025</v>
      </c>
      <c r="Z273" s="10">
        <v>1</v>
      </c>
      <c r="AA273" s="10">
        <f t="shared" si="38"/>
        <v>0</v>
      </c>
      <c r="AB273" s="10">
        <f t="shared" si="39"/>
        <v>0</v>
      </c>
      <c r="AC273" s="10">
        <f t="shared" si="40"/>
        <v>0</v>
      </c>
      <c r="AD273" s="10">
        <f t="shared" si="41"/>
        <v>1</v>
      </c>
      <c r="AE273" s="10">
        <f t="shared" si="42"/>
        <v>0</v>
      </c>
      <c r="AF273" s="10">
        <f t="shared" si="43"/>
        <v>0</v>
      </c>
      <c r="AG273" s="14">
        <f t="shared" si="44"/>
        <v>1</v>
      </c>
    </row>
    <row r="274" spans="1:33" x14ac:dyDescent="0.3">
      <c r="A274" s="8" t="s">
        <v>369</v>
      </c>
      <c r="B274" s="22">
        <v>45980</v>
      </c>
      <c r="C274" s="9" t="s">
        <v>35</v>
      </c>
      <c r="D274" s="9" t="s">
        <v>76</v>
      </c>
      <c r="E274" s="9" t="s">
        <v>47</v>
      </c>
      <c r="F274" s="9" t="s">
        <v>77</v>
      </c>
      <c r="G274" s="9" t="s">
        <v>102</v>
      </c>
      <c r="H274" s="9" t="s">
        <v>50</v>
      </c>
      <c r="I274" s="9" t="s">
        <v>96</v>
      </c>
      <c r="J274" s="9" t="s">
        <v>88</v>
      </c>
      <c r="K274" s="9" t="s">
        <v>43</v>
      </c>
      <c r="L274" s="10">
        <v>62536</v>
      </c>
      <c r="M274" s="24">
        <v>5</v>
      </c>
      <c r="N274" s="12">
        <v>2802</v>
      </c>
      <c r="O274" s="12">
        <v>72746</v>
      </c>
      <c r="P274" s="12">
        <v>56154</v>
      </c>
      <c r="Q274" s="12">
        <v>53118</v>
      </c>
      <c r="R274" s="12">
        <v>184820</v>
      </c>
      <c r="S274" s="12">
        <v>137428</v>
      </c>
      <c r="T274" s="12">
        <v>157899</v>
      </c>
      <c r="U274" s="12">
        <v>351081</v>
      </c>
      <c r="V274" s="13">
        <v>4.4000000000000004</v>
      </c>
      <c r="W274" s="10">
        <v>97912</v>
      </c>
      <c r="X274" s="9" t="str">
        <f t="shared" si="36"/>
        <v>Nov</v>
      </c>
      <c r="Y274" s="9" t="str">
        <f t="shared" si="37"/>
        <v>2025</v>
      </c>
      <c r="Z274" s="10">
        <v>1</v>
      </c>
      <c r="AA274" s="10">
        <f t="shared" si="38"/>
        <v>1</v>
      </c>
      <c r="AB274" s="10">
        <f t="shared" si="39"/>
        <v>0</v>
      </c>
      <c r="AC274" s="10">
        <f t="shared" si="40"/>
        <v>0</v>
      </c>
      <c r="AD274" s="10">
        <f t="shared" si="41"/>
        <v>0</v>
      </c>
      <c r="AE274" s="10">
        <f t="shared" si="42"/>
        <v>0</v>
      </c>
      <c r="AF274" s="10">
        <f t="shared" si="43"/>
        <v>0</v>
      </c>
      <c r="AG274" s="14">
        <f t="shared" si="44"/>
        <v>0</v>
      </c>
    </row>
    <row r="275" spans="1:33" x14ac:dyDescent="0.3">
      <c r="A275" s="8" t="s">
        <v>370</v>
      </c>
      <c r="B275" s="22">
        <v>45819</v>
      </c>
      <c r="C275" s="9" t="s">
        <v>107</v>
      </c>
      <c r="D275" s="9" t="s">
        <v>80</v>
      </c>
      <c r="E275" s="9" t="s">
        <v>47</v>
      </c>
      <c r="F275" s="9" t="s">
        <v>77</v>
      </c>
      <c r="G275" s="9" t="s">
        <v>71</v>
      </c>
      <c r="H275" s="9" t="s">
        <v>92</v>
      </c>
      <c r="I275" s="9" t="s">
        <v>59</v>
      </c>
      <c r="J275" s="9" t="s">
        <v>111</v>
      </c>
      <c r="K275" s="9" t="s">
        <v>43</v>
      </c>
      <c r="L275" s="10">
        <v>62022</v>
      </c>
      <c r="M275" s="24">
        <v>6.1</v>
      </c>
      <c r="N275" s="12">
        <v>5938</v>
      </c>
      <c r="O275" s="12">
        <v>62530</v>
      </c>
      <c r="P275" s="12">
        <v>169853</v>
      </c>
      <c r="Q275" s="12">
        <v>23188</v>
      </c>
      <c r="R275" s="12">
        <v>261509</v>
      </c>
      <c r="S275" s="12">
        <v>65319</v>
      </c>
      <c r="T275" s="12">
        <v>269092</v>
      </c>
      <c r="U275" s="12">
        <v>344260</v>
      </c>
      <c r="V275" s="13">
        <v>3.7</v>
      </c>
      <c r="W275" s="10">
        <v>185899</v>
      </c>
      <c r="X275" s="9" t="str">
        <f t="shared" si="36"/>
        <v>Jun</v>
      </c>
      <c r="Y275" s="9" t="str">
        <f t="shared" si="37"/>
        <v>2025</v>
      </c>
      <c r="Z275" s="10">
        <v>1</v>
      </c>
      <c r="AA275" s="10">
        <f t="shared" si="38"/>
        <v>1</v>
      </c>
      <c r="AB275" s="10">
        <f t="shared" si="39"/>
        <v>0</v>
      </c>
      <c r="AC275" s="10">
        <f t="shared" si="40"/>
        <v>0</v>
      </c>
      <c r="AD275" s="10">
        <f t="shared" si="41"/>
        <v>0</v>
      </c>
      <c r="AE275" s="10">
        <f t="shared" si="42"/>
        <v>0</v>
      </c>
      <c r="AF275" s="10">
        <f t="shared" si="43"/>
        <v>0</v>
      </c>
      <c r="AG275" s="14">
        <f t="shared" si="44"/>
        <v>0</v>
      </c>
    </row>
    <row r="276" spans="1:33" x14ac:dyDescent="0.3">
      <c r="A276" s="8" t="s">
        <v>371</v>
      </c>
      <c r="B276" s="22">
        <v>46010</v>
      </c>
      <c r="C276" s="9" t="s">
        <v>119</v>
      </c>
      <c r="D276" s="9" t="s">
        <v>64</v>
      </c>
      <c r="E276" s="9" t="s">
        <v>47</v>
      </c>
      <c r="F276" s="9" t="s">
        <v>77</v>
      </c>
      <c r="G276" s="9" t="s">
        <v>81</v>
      </c>
      <c r="H276" s="9" t="s">
        <v>50</v>
      </c>
      <c r="I276" s="9" t="s">
        <v>96</v>
      </c>
      <c r="J276" s="9" t="s">
        <v>88</v>
      </c>
      <c r="K276" s="9" t="s">
        <v>43</v>
      </c>
      <c r="L276" s="10">
        <v>79999</v>
      </c>
      <c r="M276" s="24">
        <v>4.5</v>
      </c>
      <c r="N276" s="12">
        <v>13438</v>
      </c>
      <c r="O276" s="12">
        <v>42911</v>
      </c>
      <c r="P276" s="12">
        <v>309184</v>
      </c>
      <c r="Q276" s="12">
        <v>63897</v>
      </c>
      <c r="R276" s="12">
        <v>429430</v>
      </c>
      <c r="S276" s="12">
        <v>29231</v>
      </c>
      <c r="T276" s="12">
        <v>43116</v>
      </c>
      <c r="U276" s="12">
        <v>129001</v>
      </c>
      <c r="V276" s="13">
        <v>3.9</v>
      </c>
      <c r="W276" s="10">
        <v>190103</v>
      </c>
      <c r="X276" s="9" t="str">
        <f t="shared" si="36"/>
        <v>Dec</v>
      </c>
      <c r="Y276" s="9" t="str">
        <f t="shared" si="37"/>
        <v>2025</v>
      </c>
      <c r="Z276" s="10">
        <v>1</v>
      </c>
      <c r="AA276" s="10">
        <f t="shared" si="38"/>
        <v>1</v>
      </c>
      <c r="AB276" s="10">
        <f t="shared" si="39"/>
        <v>0</v>
      </c>
      <c r="AC276" s="10">
        <f t="shared" si="40"/>
        <v>0</v>
      </c>
      <c r="AD276" s="10">
        <f t="shared" si="41"/>
        <v>0</v>
      </c>
      <c r="AE276" s="10">
        <f t="shared" si="42"/>
        <v>0</v>
      </c>
      <c r="AF276" s="10">
        <f t="shared" si="43"/>
        <v>0</v>
      </c>
      <c r="AG276" s="14">
        <f t="shared" si="44"/>
        <v>1</v>
      </c>
    </row>
    <row r="277" spans="1:33" x14ac:dyDescent="0.3">
      <c r="A277" s="8" t="s">
        <v>372</v>
      </c>
      <c r="B277" s="22">
        <v>45871</v>
      </c>
      <c r="C277" s="9" t="s">
        <v>150</v>
      </c>
      <c r="D277" s="9" t="s">
        <v>36</v>
      </c>
      <c r="E277" s="9" t="s">
        <v>47</v>
      </c>
      <c r="F277" s="9" t="s">
        <v>48</v>
      </c>
      <c r="G277" s="9" t="s">
        <v>67</v>
      </c>
      <c r="H277" s="9" t="s">
        <v>50</v>
      </c>
      <c r="I277" s="9" t="s">
        <v>73</v>
      </c>
      <c r="J277" s="9" t="s">
        <v>42</v>
      </c>
      <c r="K277" s="9" t="s">
        <v>85</v>
      </c>
      <c r="L277" s="10">
        <v>125232</v>
      </c>
      <c r="M277" s="24">
        <v>8.3000000000000007</v>
      </c>
      <c r="N277" s="12">
        <v>126471</v>
      </c>
      <c r="O277" s="12">
        <v>64170</v>
      </c>
      <c r="P277" s="12">
        <v>269748</v>
      </c>
      <c r="Q277" s="12">
        <v>25742</v>
      </c>
      <c r="R277" s="12">
        <v>486131</v>
      </c>
      <c r="S277" s="12">
        <v>68376</v>
      </c>
      <c r="T277" s="12">
        <v>237166</v>
      </c>
      <c r="U277" s="12">
        <v>332397</v>
      </c>
      <c r="V277" s="13">
        <v>3.8</v>
      </c>
      <c r="W277" s="10">
        <v>344095</v>
      </c>
      <c r="X277" s="9" t="str">
        <f t="shared" si="36"/>
        <v>Aug</v>
      </c>
      <c r="Y277" s="9" t="str">
        <f t="shared" si="37"/>
        <v>2025</v>
      </c>
      <c r="Z277" s="10">
        <v>1</v>
      </c>
      <c r="AA277" s="10">
        <f t="shared" si="38"/>
        <v>0</v>
      </c>
      <c r="AB277" s="10">
        <f t="shared" si="39"/>
        <v>0</v>
      </c>
      <c r="AC277" s="10">
        <f t="shared" si="40"/>
        <v>1</v>
      </c>
      <c r="AD277" s="10">
        <f t="shared" si="41"/>
        <v>0</v>
      </c>
      <c r="AE277" s="10">
        <f t="shared" si="42"/>
        <v>0</v>
      </c>
      <c r="AF277" s="10">
        <f t="shared" si="43"/>
        <v>1</v>
      </c>
      <c r="AG277" s="14">
        <f t="shared" si="44"/>
        <v>1</v>
      </c>
    </row>
    <row r="278" spans="1:33" x14ac:dyDescent="0.3">
      <c r="A278" s="8" t="s">
        <v>373</v>
      </c>
      <c r="B278" s="22">
        <v>46006</v>
      </c>
      <c r="C278" s="9" t="s">
        <v>109</v>
      </c>
      <c r="D278" s="9" t="s">
        <v>55</v>
      </c>
      <c r="E278" s="9" t="s">
        <v>101</v>
      </c>
      <c r="F278" s="9" t="s">
        <v>38</v>
      </c>
      <c r="G278" s="9" t="s">
        <v>39</v>
      </c>
      <c r="H278" s="9" t="s">
        <v>92</v>
      </c>
      <c r="I278" s="9" t="s">
        <v>96</v>
      </c>
      <c r="J278" s="9" t="s">
        <v>88</v>
      </c>
      <c r="K278" s="9" t="s">
        <v>43</v>
      </c>
      <c r="L278" s="10">
        <v>94564</v>
      </c>
      <c r="M278" s="24">
        <v>9.5</v>
      </c>
      <c r="N278" s="12">
        <v>175970</v>
      </c>
      <c r="O278" s="12">
        <v>70440</v>
      </c>
      <c r="P278" s="12">
        <v>181692</v>
      </c>
      <c r="Q278" s="12">
        <v>51560</v>
      </c>
      <c r="R278" s="12">
        <v>479662</v>
      </c>
      <c r="S278" s="12">
        <v>216160</v>
      </c>
      <c r="T278" s="12">
        <v>85255</v>
      </c>
      <c r="U278" s="12">
        <v>338430</v>
      </c>
      <c r="V278" s="13">
        <v>4.0999999999999996</v>
      </c>
      <c r="W278" s="10">
        <v>102676</v>
      </c>
      <c r="X278" s="9" t="str">
        <f t="shared" si="36"/>
        <v>Dec</v>
      </c>
      <c r="Y278" s="9" t="str">
        <f t="shared" si="37"/>
        <v>2025</v>
      </c>
      <c r="Z278" s="10">
        <v>1</v>
      </c>
      <c r="AA278" s="10">
        <f t="shared" si="38"/>
        <v>1</v>
      </c>
      <c r="AB278" s="10">
        <f t="shared" si="39"/>
        <v>0</v>
      </c>
      <c r="AC278" s="10">
        <f t="shared" si="40"/>
        <v>0</v>
      </c>
      <c r="AD278" s="10">
        <f t="shared" si="41"/>
        <v>0</v>
      </c>
      <c r="AE278" s="10">
        <f t="shared" si="42"/>
        <v>0</v>
      </c>
      <c r="AF278" s="10">
        <f t="shared" si="43"/>
        <v>0</v>
      </c>
      <c r="AG278" s="14">
        <f t="shared" si="44"/>
        <v>1</v>
      </c>
    </row>
    <row r="279" spans="1:33" x14ac:dyDescent="0.3">
      <c r="A279" s="8" t="s">
        <v>374</v>
      </c>
      <c r="B279" s="22">
        <v>45983</v>
      </c>
      <c r="C279" s="9" t="s">
        <v>150</v>
      </c>
      <c r="D279" s="9" t="s">
        <v>87</v>
      </c>
      <c r="E279" s="9" t="s">
        <v>37</v>
      </c>
      <c r="F279" s="9" t="s">
        <v>84</v>
      </c>
      <c r="G279" s="9" t="s">
        <v>81</v>
      </c>
      <c r="H279" s="9" t="s">
        <v>40</v>
      </c>
      <c r="I279" s="9" t="s">
        <v>96</v>
      </c>
      <c r="J279" s="9" t="s">
        <v>60</v>
      </c>
      <c r="K279" s="9" t="s">
        <v>43</v>
      </c>
      <c r="L279" s="10">
        <v>85633</v>
      </c>
      <c r="M279" s="24">
        <v>9.8000000000000007</v>
      </c>
      <c r="N279" s="12">
        <v>46975</v>
      </c>
      <c r="O279" s="12">
        <v>48837</v>
      </c>
      <c r="P279" s="12">
        <v>345375</v>
      </c>
      <c r="Q279" s="12">
        <v>18511</v>
      </c>
      <c r="R279" s="12">
        <v>459698</v>
      </c>
      <c r="S279" s="12">
        <v>123655</v>
      </c>
      <c r="T279" s="12">
        <v>267502</v>
      </c>
      <c r="U279" s="12">
        <v>429478</v>
      </c>
      <c r="V279" s="13">
        <v>4.0999999999999996</v>
      </c>
      <c r="W279" s="10">
        <v>290294</v>
      </c>
      <c r="X279" s="9" t="str">
        <f t="shared" si="36"/>
        <v>Nov</v>
      </c>
      <c r="Y279" s="9" t="str">
        <f t="shared" si="37"/>
        <v>2025</v>
      </c>
      <c r="Z279" s="10">
        <v>1</v>
      </c>
      <c r="AA279" s="10">
        <f t="shared" si="38"/>
        <v>1</v>
      </c>
      <c r="AB279" s="10">
        <f t="shared" si="39"/>
        <v>0</v>
      </c>
      <c r="AC279" s="10">
        <f t="shared" si="40"/>
        <v>0</v>
      </c>
      <c r="AD279" s="10">
        <f t="shared" si="41"/>
        <v>0</v>
      </c>
      <c r="AE279" s="10">
        <f t="shared" si="42"/>
        <v>0</v>
      </c>
      <c r="AF279" s="10">
        <f t="shared" si="43"/>
        <v>0</v>
      </c>
      <c r="AG279" s="14">
        <f t="shared" si="44"/>
        <v>1</v>
      </c>
    </row>
    <row r="280" spans="1:33" x14ac:dyDescent="0.3">
      <c r="A280" s="8" t="s">
        <v>375</v>
      </c>
      <c r="B280" s="22">
        <v>45630</v>
      </c>
      <c r="C280" s="9" t="s">
        <v>45</v>
      </c>
      <c r="D280" s="9" t="s">
        <v>87</v>
      </c>
      <c r="E280" s="9" t="s">
        <v>37</v>
      </c>
      <c r="F280" s="9" t="s">
        <v>38</v>
      </c>
      <c r="G280" s="9" t="s">
        <v>57</v>
      </c>
      <c r="H280" s="9" t="s">
        <v>92</v>
      </c>
      <c r="I280" s="9" t="s">
        <v>41</v>
      </c>
      <c r="J280" s="9" t="s">
        <v>111</v>
      </c>
      <c r="K280" s="9" t="s">
        <v>43</v>
      </c>
      <c r="L280" s="10">
        <v>108919</v>
      </c>
      <c r="M280" s="24">
        <v>6.4</v>
      </c>
      <c r="N280" s="12">
        <v>92087</v>
      </c>
      <c r="O280" s="12">
        <v>54824</v>
      </c>
      <c r="P280" s="12">
        <v>335889</v>
      </c>
      <c r="Q280" s="12">
        <v>51134</v>
      </c>
      <c r="R280" s="12">
        <v>533934</v>
      </c>
      <c r="S280" s="12">
        <v>193717</v>
      </c>
      <c r="T280" s="12">
        <v>200033</v>
      </c>
      <c r="U280" s="12">
        <v>446119</v>
      </c>
      <c r="V280" s="13">
        <v>4.5999999999999996</v>
      </c>
      <c r="W280" s="10">
        <v>266855</v>
      </c>
      <c r="X280" s="9" t="str">
        <f t="shared" si="36"/>
        <v>Dec</v>
      </c>
      <c r="Y280" s="9" t="str">
        <f t="shared" si="37"/>
        <v>2024</v>
      </c>
      <c r="Z280" s="10">
        <v>1</v>
      </c>
      <c r="AA280" s="10">
        <f t="shared" si="38"/>
        <v>1</v>
      </c>
      <c r="AB280" s="10">
        <f t="shared" si="39"/>
        <v>0</v>
      </c>
      <c r="AC280" s="10">
        <f t="shared" si="40"/>
        <v>0</v>
      </c>
      <c r="AD280" s="10">
        <f t="shared" si="41"/>
        <v>0</v>
      </c>
      <c r="AE280" s="10">
        <f t="shared" si="42"/>
        <v>0</v>
      </c>
      <c r="AF280" s="10">
        <f t="shared" si="43"/>
        <v>1</v>
      </c>
      <c r="AG280" s="14">
        <f t="shared" si="44"/>
        <v>1</v>
      </c>
    </row>
    <row r="281" spans="1:33" x14ac:dyDescent="0.3">
      <c r="A281" s="8" t="s">
        <v>376</v>
      </c>
      <c r="B281" s="22">
        <v>45916</v>
      </c>
      <c r="C281" s="9" t="s">
        <v>79</v>
      </c>
      <c r="D281" s="9" t="s">
        <v>36</v>
      </c>
      <c r="E281" s="9" t="s">
        <v>37</v>
      </c>
      <c r="F281" s="9" t="s">
        <v>48</v>
      </c>
      <c r="G281" s="9" t="s">
        <v>95</v>
      </c>
      <c r="H281" s="9" t="s">
        <v>72</v>
      </c>
      <c r="I281" s="9" t="s">
        <v>59</v>
      </c>
      <c r="J281" s="9" t="s">
        <v>42</v>
      </c>
      <c r="K281" s="9" t="s">
        <v>43</v>
      </c>
      <c r="L281" s="10">
        <v>145690</v>
      </c>
      <c r="M281" s="24">
        <v>9.8000000000000007</v>
      </c>
      <c r="N281" s="12">
        <v>89153</v>
      </c>
      <c r="O281" s="12">
        <v>3912</v>
      </c>
      <c r="P281" s="12">
        <v>313800</v>
      </c>
      <c r="Q281" s="12">
        <v>43430</v>
      </c>
      <c r="R281" s="12">
        <v>450295</v>
      </c>
      <c r="S281" s="12">
        <v>203554</v>
      </c>
      <c r="T281" s="12">
        <v>83643</v>
      </c>
      <c r="U281" s="12">
        <v>325473</v>
      </c>
      <c r="V281" s="13">
        <v>4.0999999999999996</v>
      </c>
      <c r="W281" s="10">
        <v>11094</v>
      </c>
      <c r="X281" s="9" t="str">
        <f t="shared" si="36"/>
        <v>Sep</v>
      </c>
      <c r="Y281" s="9" t="str">
        <f t="shared" si="37"/>
        <v>2025</v>
      </c>
      <c r="Z281" s="10">
        <v>1</v>
      </c>
      <c r="AA281" s="10">
        <f t="shared" si="38"/>
        <v>1</v>
      </c>
      <c r="AB281" s="10">
        <f t="shared" si="39"/>
        <v>0</v>
      </c>
      <c r="AC281" s="10">
        <f t="shared" si="40"/>
        <v>0</v>
      </c>
      <c r="AD281" s="10">
        <f t="shared" si="41"/>
        <v>0</v>
      </c>
      <c r="AE281" s="10">
        <f t="shared" si="42"/>
        <v>0</v>
      </c>
      <c r="AF281" s="10">
        <f t="shared" si="43"/>
        <v>1</v>
      </c>
      <c r="AG281" s="14">
        <f t="shared" si="44"/>
        <v>1</v>
      </c>
    </row>
    <row r="282" spans="1:33" x14ac:dyDescent="0.3">
      <c r="A282" s="8" t="s">
        <v>377</v>
      </c>
      <c r="B282" s="22">
        <v>45871</v>
      </c>
      <c r="C282" s="9" t="s">
        <v>107</v>
      </c>
      <c r="D282" s="9" t="s">
        <v>99</v>
      </c>
      <c r="E282" s="9" t="s">
        <v>47</v>
      </c>
      <c r="F282" s="9" t="s">
        <v>84</v>
      </c>
      <c r="G282" s="9" t="s">
        <v>81</v>
      </c>
      <c r="H282" s="9" t="s">
        <v>40</v>
      </c>
      <c r="I282" s="9" t="s">
        <v>96</v>
      </c>
      <c r="J282" s="9" t="s">
        <v>52</v>
      </c>
      <c r="K282" s="9" t="s">
        <v>43</v>
      </c>
      <c r="L282" s="10">
        <v>117562</v>
      </c>
      <c r="M282" s="24">
        <v>4.7</v>
      </c>
      <c r="N282" s="12">
        <v>78116</v>
      </c>
      <c r="O282" s="12">
        <v>31545</v>
      </c>
      <c r="P282" s="12">
        <v>312001</v>
      </c>
      <c r="Q282" s="12">
        <v>83916</v>
      </c>
      <c r="R282" s="12">
        <v>505578</v>
      </c>
      <c r="S282" s="12">
        <v>39954</v>
      </c>
      <c r="T282" s="12">
        <v>251292</v>
      </c>
      <c r="U282" s="12">
        <v>309835</v>
      </c>
      <c r="V282" s="13">
        <v>3.8</v>
      </c>
      <c r="W282" s="10">
        <v>416042</v>
      </c>
      <c r="X282" s="9" t="str">
        <f t="shared" si="36"/>
        <v>Aug</v>
      </c>
      <c r="Y282" s="9" t="str">
        <f t="shared" si="37"/>
        <v>2025</v>
      </c>
      <c r="Z282" s="10">
        <v>1</v>
      </c>
      <c r="AA282" s="10">
        <f t="shared" si="38"/>
        <v>1</v>
      </c>
      <c r="AB282" s="10">
        <f t="shared" si="39"/>
        <v>0</v>
      </c>
      <c r="AC282" s="10">
        <f t="shared" si="40"/>
        <v>0</v>
      </c>
      <c r="AD282" s="10">
        <f t="shared" si="41"/>
        <v>0</v>
      </c>
      <c r="AE282" s="10">
        <f t="shared" si="42"/>
        <v>0</v>
      </c>
      <c r="AF282" s="10">
        <f t="shared" si="43"/>
        <v>1</v>
      </c>
      <c r="AG282" s="14">
        <f t="shared" si="44"/>
        <v>1</v>
      </c>
    </row>
    <row r="283" spans="1:33" x14ac:dyDescent="0.3">
      <c r="A283" s="8" t="s">
        <v>378</v>
      </c>
      <c r="B283" s="22">
        <v>45953</v>
      </c>
      <c r="C283" s="9" t="s">
        <v>75</v>
      </c>
      <c r="D283" s="9" t="s">
        <v>76</v>
      </c>
      <c r="E283" s="9" t="s">
        <v>47</v>
      </c>
      <c r="F283" s="9" t="s">
        <v>66</v>
      </c>
      <c r="G283" s="9" t="s">
        <v>102</v>
      </c>
      <c r="H283" s="9" t="s">
        <v>92</v>
      </c>
      <c r="I283" s="9" t="s">
        <v>73</v>
      </c>
      <c r="J283" s="9" t="s">
        <v>42</v>
      </c>
      <c r="K283" s="9" t="s">
        <v>43</v>
      </c>
      <c r="L283" s="10">
        <v>47453</v>
      </c>
      <c r="M283" s="24">
        <v>3.7</v>
      </c>
      <c r="N283" s="12">
        <v>170875</v>
      </c>
      <c r="O283" s="12">
        <v>27301</v>
      </c>
      <c r="P283" s="12">
        <v>243185</v>
      </c>
      <c r="Q283" s="12">
        <v>21242</v>
      </c>
      <c r="R283" s="12">
        <v>462603</v>
      </c>
      <c r="S283" s="12">
        <v>31408</v>
      </c>
      <c r="T283" s="12">
        <v>272786</v>
      </c>
      <c r="U283" s="12">
        <v>357053</v>
      </c>
      <c r="V283" s="13">
        <v>4.4000000000000004</v>
      </c>
      <c r="W283" s="10">
        <v>4383</v>
      </c>
      <c r="X283" s="9" t="str">
        <f t="shared" si="36"/>
        <v>Oct</v>
      </c>
      <c r="Y283" s="9" t="str">
        <f t="shared" si="37"/>
        <v>2025</v>
      </c>
      <c r="Z283" s="10">
        <v>1</v>
      </c>
      <c r="AA283" s="10">
        <f t="shared" si="38"/>
        <v>1</v>
      </c>
      <c r="AB283" s="10">
        <f t="shared" si="39"/>
        <v>0</v>
      </c>
      <c r="AC283" s="10">
        <f t="shared" si="40"/>
        <v>0</v>
      </c>
      <c r="AD283" s="10">
        <f t="shared" si="41"/>
        <v>0</v>
      </c>
      <c r="AE283" s="10">
        <f t="shared" si="42"/>
        <v>0</v>
      </c>
      <c r="AF283" s="10">
        <f t="shared" si="43"/>
        <v>0</v>
      </c>
      <c r="AG283" s="14">
        <f t="shared" si="44"/>
        <v>1</v>
      </c>
    </row>
    <row r="284" spans="1:33" x14ac:dyDescent="0.3">
      <c r="A284" s="8" t="s">
        <v>379</v>
      </c>
      <c r="B284" s="22">
        <v>45348</v>
      </c>
      <c r="C284" s="9" t="s">
        <v>75</v>
      </c>
      <c r="D284" s="9" t="s">
        <v>76</v>
      </c>
      <c r="E284" s="9" t="s">
        <v>37</v>
      </c>
      <c r="F284" s="9" t="s">
        <v>77</v>
      </c>
      <c r="G284" s="9" t="s">
        <v>71</v>
      </c>
      <c r="H284" s="9" t="s">
        <v>50</v>
      </c>
      <c r="I284" s="9" t="s">
        <v>59</v>
      </c>
      <c r="J284" s="9" t="s">
        <v>88</v>
      </c>
      <c r="K284" s="9" t="s">
        <v>43</v>
      </c>
      <c r="L284" s="10">
        <v>42470</v>
      </c>
      <c r="M284" s="24">
        <v>7.8</v>
      </c>
      <c r="N284" s="12">
        <v>64826</v>
      </c>
      <c r="O284" s="12">
        <v>42220</v>
      </c>
      <c r="P284" s="12">
        <v>215227</v>
      </c>
      <c r="Q284" s="12">
        <v>35723</v>
      </c>
      <c r="R284" s="12">
        <v>357996</v>
      </c>
      <c r="S284" s="12">
        <v>146152</v>
      </c>
      <c r="T284" s="12">
        <v>57642</v>
      </c>
      <c r="U284" s="12">
        <v>261103</v>
      </c>
      <c r="V284" s="13">
        <v>4</v>
      </c>
      <c r="W284" s="10">
        <v>118066</v>
      </c>
      <c r="X284" s="9" t="str">
        <f t="shared" si="36"/>
        <v>Feb</v>
      </c>
      <c r="Y284" s="9" t="str">
        <f t="shared" si="37"/>
        <v>2024</v>
      </c>
      <c r="Z284" s="10">
        <v>1</v>
      </c>
      <c r="AA284" s="10">
        <f t="shared" si="38"/>
        <v>1</v>
      </c>
      <c r="AB284" s="10">
        <f t="shared" si="39"/>
        <v>0</v>
      </c>
      <c r="AC284" s="10">
        <f t="shared" si="40"/>
        <v>0</v>
      </c>
      <c r="AD284" s="10">
        <f t="shared" si="41"/>
        <v>0</v>
      </c>
      <c r="AE284" s="10">
        <f t="shared" si="42"/>
        <v>0</v>
      </c>
      <c r="AF284" s="10">
        <f t="shared" si="43"/>
        <v>0</v>
      </c>
      <c r="AG284" s="14">
        <f t="shared" si="44"/>
        <v>1</v>
      </c>
    </row>
    <row r="285" spans="1:33" x14ac:dyDescent="0.3">
      <c r="A285" s="8" t="s">
        <v>380</v>
      </c>
      <c r="B285" s="22">
        <v>45805</v>
      </c>
      <c r="C285" s="9" t="s">
        <v>83</v>
      </c>
      <c r="D285" s="9" t="s">
        <v>87</v>
      </c>
      <c r="E285" s="9" t="s">
        <v>37</v>
      </c>
      <c r="F285" s="9" t="s">
        <v>48</v>
      </c>
      <c r="G285" s="9" t="s">
        <v>95</v>
      </c>
      <c r="H285" s="9" t="s">
        <v>72</v>
      </c>
      <c r="I285" s="9" t="s">
        <v>41</v>
      </c>
      <c r="J285" s="9" t="s">
        <v>42</v>
      </c>
      <c r="K285" s="9" t="s">
        <v>43</v>
      </c>
      <c r="L285" s="10">
        <v>88739</v>
      </c>
      <c r="M285" s="24">
        <v>9.1</v>
      </c>
      <c r="N285" s="12">
        <v>175454</v>
      </c>
      <c r="O285" s="12">
        <v>10728</v>
      </c>
      <c r="P285" s="12">
        <v>92423</v>
      </c>
      <c r="Q285" s="12">
        <v>21160</v>
      </c>
      <c r="R285" s="12">
        <v>299765</v>
      </c>
      <c r="S285" s="12">
        <v>151407</v>
      </c>
      <c r="T285" s="12">
        <v>70222</v>
      </c>
      <c r="U285" s="12">
        <v>258474</v>
      </c>
      <c r="V285" s="13">
        <v>4.2</v>
      </c>
      <c r="W285" s="10">
        <v>67539</v>
      </c>
      <c r="X285" s="9" t="str">
        <f t="shared" si="36"/>
        <v>May</v>
      </c>
      <c r="Y285" s="9" t="str">
        <f t="shared" si="37"/>
        <v>2025</v>
      </c>
      <c r="Z285" s="10">
        <v>1</v>
      </c>
      <c r="AA285" s="10">
        <f t="shared" si="38"/>
        <v>1</v>
      </c>
      <c r="AB285" s="10">
        <f t="shared" si="39"/>
        <v>0</v>
      </c>
      <c r="AC285" s="10">
        <f t="shared" si="40"/>
        <v>0</v>
      </c>
      <c r="AD285" s="10">
        <f t="shared" si="41"/>
        <v>0</v>
      </c>
      <c r="AE285" s="10">
        <f t="shared" si="42"/>
        <v>0</v>
      </c>
      <c r="AF285" s="10">
        <f t="shared" si="43"/>
        <v>0</v>
      </c>
      <c r="AG285" s="14">
        <f t="shared" si="44"/>
        <v>1</v>
      </c>
    </row>
    <row r="286" spans="1:33" x14ac:dyDescent="0.3">
      <c r="A286" s="8" t="s">
        <v>381</v>
      </c>
      <c r="B286" s="22">
        <v>45809</v>
      </c>
      <c r="C286" s="9" t="s">
        <v>83</v>
      </c>
      <c r="D286" s="9" t="s">
        <v>76</v>
      </c>
      <c r="E286" s="9" t="s">
        <v>47</v>
      </c>
      <c r="F286" s="9" t="s">
        <v>84</v>
      </c>
      <c r="G286" s="9" t="s">
        <v>102</v>
      </c>
      <c r="H286" s="9" t="s">
        <v>72</v>
      </c>
      <c r="I286" s="9" t="s">
        <v>51</v>
      </c>
      <c r="J286" s="9" t="s">
        <v>111</v>
      </c>
      <c r="K286" s="9" t="s">
        <v>43</v>
      </c>
      <c r="L286" s="10">
        <v>137522</v>
      </c>
      <c r="M286" s="24">
        <v>2.7</v>
      </c>
      <c r="N286" s="12">
        <v>6877</v>
      </c>
      <c r="O286" s="12">
        <v>13639</v>
      </c>
      <c r="P286" s="12">
        <v>211257</v>
      </c>
      <c r="Q286" s="12">
        <v>54637</v>
      </c>
      <c r="R286" s="12">
        <v>286410</v>
      </c>
      <c r="S286" s="12">
        <v>102635</v>
      </c>
      <c r="T286" s="12">
        <v>293929</v>
      </c>
      <c r="U286" s="12">
        <v>434185</v>
      </c>
      <c r="V286" s="13">
        <v>3.6</v>
      </c>
      <c r="W286" s="10">
        <v>320186</v>
      </c>
      <c r="X286" s="9" t="str">
        <f t="shared" si="36"/>
        <v>Jun</v>
      </c>
      <c r="Y286" s="9" t="str">
        <f t="shared" si="37"/>
        <v>2025</v>
      </c>
      <c r="Z286" s="10">
        <v>1</v>
      </c>
      <c r="AA286" s="10">
        <f t="shared" si="38"/>
        <v>1</v>
      </c>
      <c r="AB286" s="10">
        <f t="shared" si="39"/>
        <v>0</v>
      </c>
      <c r="AC286" s="10">
        <f t="shared" si="40"/>
        <v>0</v>
      </c>
      <c r="AD286" s="10">
        <f t="shared" si="41"/>
        <v>0</v>
      </c>
      <c r="AE286" s="10">
        <f t="shared" si="42"/>
        <v>0</v>
      </c>
      <c r="AF286" s="10">
        <f t="shared" si="43"/>
        <v>1</v>
      </c>
      <c r="AG286" s="14">
        <f t="shared" si="44"/>
        <v>0</v>
      </c>
    </row>
    <row r="287" spans="1:33" x14ac:dyDescent="0.3">
      <c r="A287" s="8" t="s">
        <v>382</v>
      </c>
      <c r="B287" s="22">
        <v>45474</v>
      </c>
      <c r="C287" s="9" t="s">
        <v>150</v>
      </c>
      <c r="D287" s="9" t="s">
        <v>46</v>
      </c>
      <c r="E287" s="9" t="s">
        <v>65</v>
      </c>
      <c r="F287" s="9" t="s">
        <v>56</v>
      </c>
      <c r="G287" s="9" t="s">
        <v>71</v>
      </c>
      <c r="H287" s="9" t="s">
        <v>72</v>
      </c>
      <c r="I287" s="9" t="s">
        <v>59</v>
      </c>
      <c r="J287" s="9" t="s">
        <v>52</v>
      </c>
      <c r="K287" s="9" t="s">
        <v>43</v>
      </c>
      <c r="L287" s="10">
        <v>62344</v>
      </c>
      <c r="M287" s="24">
        <v>4.5</v>
      </c>
      <c r="N287" s="12">
        <v>66347</v>
      </c>
      <c r="O287" s="12">
        <v>76248</v>
      </c>
      <c r="P287" s="12">
        <v>115233</v>
      </c>
      <c r="Q287" s="12">
        <v>33950</v>
      </c>
      <c r="R287" s="12">
        <v>291778</v>
      </c>
      <c r="S287" s="12">
        <v>175924</v>
      </c>
      <c r="T287" s="12">
        <v>223822</v>
      </c>
      <c r="U287" s="12">
        <v>408315</v>
      </c>
      <c r="V287" s="13">
        <v>3.7</v>
      </c>
      <c r="W287" s="10">
        <v>9114</v>
      </c>
      <c r="X287" s="9" t="str">
        <f t="shared" si="36"/>
        <v>Jul</v>
      </c>
      <c r="Y287" s="9" t="str">
        <f t="shared" si="37"/>
        <v>2024</v>
      </c>
      <c r="Z287" s="10">
        <v>1</v>
      </c>
      <c r="AA287" s="10">
        <f t="shared" si="38"/>
        <v>1</v>
      </c>
      <c r="AB287" s="10">
        <f t="shared" si="39"/>
        <v>0</v>
      </c>
      <c r="AC287" s="10">
        <f t="shared" si="40"/>
        <v>0</v>
      </c>
      <c r="AD287" s="10">
        <f t="shared" si="41"/>
        <v>0</v>
      </c>
      <c r="AE287" s="10">
        <f t="shared" si="42"/>
        <v>0</v>
      </c>
      <c r="AF287" s="10">
        <f t="shared" si="43"/>
        <v>0</v>
      </c>
      <c r="AG287" s="14">
        <f t="shared" si="44"/>
        <v>0</v>
      </c>
    </row>
    <row r="288" spans="1:33" x14ac:dyDescent="0.3">
      <c r="A288" s="8" t="s">
        <v>383</v>
      </c>
      <c r="B288" s="22">
        <v>45645</v>
      </c>
      <c r="C288" s="9" t="s">
        <v>117</v>
      </c>
      <c r="D288" s="9" t="s">
        <v>46</v>
      </c>
      <c r="E288" s="9" t="s">
        <v>47</v>
      </c>
      <c r="F288" s="9" t="s">
        <v>84</v>
      </c>
      <c r="G288" s="9" t="s">
        <v>81</v>
      </c>
      <c r="H288" s="9" t="s">
        <v>92</v>
      </c>
      <c r="I288" s="9" t="s">
        <v>51</v>
      </c>
      <c r="J288" s="9" t="s">
        <v>52</v>
      </c>
      <c r="K288" s="9" t="s">
        <v>43</v>
      </c>
      <c r="L288" s="10">
        <v>55473</v>
      </c>
      <c r="M288" s="24">
        <v>2.6</v>
      </c>
      <c r="N288" s="12">
        <v>6563</v>
      </c>
      <c r="O288" s="12">
        <v>37556</v>
      </c>
      <c r="P288" s="12">
        <v>53260</v>
      </c>
      <c r="Q288" s="12">
        <v>17401</v>
      </c>
      <c r="R288" s="12">
        <v>114780</v>
      </c>
      <c r="S288" s="12">
        <v>143377</v>
      </c>
      <c r="T288" s="12">
        <v>276931</v>
      </c>
      <c r="U288" s="12">
        <v>429345</v>
      </c>
      <c r="V288" s="13">
        <v>4.5</v>
      </c>
      <c r="W288" s="10">
        <v>304392</v>
      </c>
      <c r="X288" s="9" t="str">
        <f t="shared" si="36"/>
        <v>Dec</v>
      </c>
      <c r="Y288" s="9" t="str">
        <f t="shared" si="37"/>
        <v>2024</v>
      </c>
      <c r="Z288" s="10">
        <v>1</v>
      </c>
      <c r="AA288" s="10">
        <f t="shared" si="38"/>
        <v>1</v>
      </c>
      <c r="AB288" s="10">
        <f t="shared" si="39"/>
        <v>0</v>
      </c>
      <c r="AC288" s="10">
        <f t="shared" si="40"/>
        <v>0</v>
      </c>
      <c r="AD288" s="10">
        <f t="shared" si="41"/>
        <v>0</v>
      </c>
      <c r="AE288" s="10">
        <f t="shared" si="42"/>
        <v>0</v>
      </c>
      <c r="AF288" s="10">
        <f t="shared" si="43"/>
        <v>0</v>
      </c>
      <c r="AG288" s="14">
        <f t="shared" si="44"/>
        <v>0</v>
      </c>
    </row>
    <row r="289" spans="1:33" x14ac:dyDescent="0.3">
      <c r="A289" s="8" t="s">
        <v>384</v>
      </c>
      <c r="B289" s="22">
        <v>45486</v>
      </c>
      <c r="C289" s="9" t="s">
        <v>54</v>
      </c>
      <c r="D289" s="9" t="s">
        <v>55</v>
      </c>
      <c r="E289" s="9" t="s">
        <v>65</v>
      </c>
      <c r="F289" s="9" t="s">
        <v>66</v>
      </c>
      <c r="G289" s="9" t="s">
        <v>71</v>
      </c>
      <c r="H289" s="9" t="s">
        <v>92</v>
      </c>
      <c r="I289" s="9" t="s">
        <v>73</v>
      </c>
      <c r="J289" s="9" t="s">
        <v>42</v>
      </c>
      <c r="K289" s="9" t="s">
        <v>61</v>
      </c>
      <c r="L289" s="10">
        <v>53836</v>
      </c>
      <c r="M289" s="24">
        <v>4.7</v>
      </c>
      <c r="N289" s="12">
        <v>12749</v>
      </c>
      <c r="O289" s="12">
        <v>84590</v>
      </c>
      <c r="P289" s="12">
        <v>347742</v>
      </c>
      <c r="Q289" s="12">
        <v>38848</v>
      </c>
      <c r="R289" s="12">
        <v>483929</v>
      </c>
      <c r="S289" s="12">
        <v>99385</v>
      </c>
      <c r="T289" s="12">
        <v>170864</v>
      </c>
      <c r="U289" s="12">
        <v>303501</v>
      </c>
      <c r="V289" s="13">
        <v>4</v>
      </c>
      <c r="W289" s="10">
        <v>124022</v>
      </c>
      <c r="X289" s="9" t="str">
        <f t="shared" si="36"/>
        <v>Jul</v>
      </c>
      <c r="Y289" s="9" t="str">
        <f t="shared" si="37"/>
        <v>2024</v>
      </c>
      <c r="Z289" s="10">
        <v>1</v>
      </c>
      <c r="AA289" s="10">
        <f t="shared" si="38"/>
        <v>0</v>
      </c>
      <c r="AB289" s="10">
        <f t="shared" si="39"/>
        <v>1</v>
      </c>
      <c r="AC289" s="10">
        <f t="shared" si="40"/>
        <v>0</v>
      </c>
      <c r="AD289" s="10">
        <f t="shared" si="41"/>
        <v>0</v>
      </c>
      <c r="AE289" s="10">
        <f t="shared" si="42"/>
        <v>0</v>
      </c>
      <c r="AF289" s="10">
        <f t="shared" si="43"/>
        <v>0</v>
      </c>
      <c r="AG289" s="14">
        <f t="shared" si="44"/>
        <v>1</v>
      </c>
    </row>
    <row r="290" spans="1:33" x14ac:dyDescent="0.3">
      <c r="A290" s="8" t="s">
        <v>385</v>
      </c>
      <c r="B290" s="22">
        <v>45398</v>
      </c>
      <c r="C290" s="9" t="s">
        <v>105</v>
      </c>
      <c r="D290" s="9" t="s">
        <v>55</v>
      </c>
      <c r="E290" s="9" t="s">
        <v>101</v>
      </c>
      <c r="F290" s="9" t="s">
        <v>38</v>
      </c>
      <c r="G290" s="9" t="s">
        <v>81</v>
      </c>
      <c r="H290" s="9" t="s">
        <v>92</v>
      </c>
      <c r="I290" s="9" t="s">
        <v>59</v>
      </c>
      <c r="J290" s="9" t="s">
        <v>52</v>
      </c>
      <c r="K290" s="9" t="s">
        <v>43</v>
      </c>
      <c r="L290" s="10">
        <v>116854</v>
      </c>
      <c r="M290" s="24">
        <v>6.1</v>
      </c>
      <c r="N290" s="12">
        <v>7111</v>
      </c>
      <c r="O290" s="12">
        <v>45553</v>
      </c>
      <c r="P290" s="12">
        <v>323759</v>
      </c>
      <c r="Q290" s="12">
        <v>64717</v>
      </c>
      <c r="R290" s="12">
        <v>441140</v>
      </c>
      <c r="S290" s="12">
        <v>57084</v>
      </c>
      <c r="T290" s="12">
        <v>168720</v>
      </c>
      <c r="U290" s="12">
        <v>283127</v>
      </c>
      <c r="V290" s="13">
        <v>4.3</v>
      </c>
      <c r="W290" s="10">
        <v>201883</v>
      </c>
      <c r="X290" s="9" t="str">
        <f t="shared" si="36"/>
        <v>Apr</v>
      </c>
      <c r="Y290" s="9" t="str">
        <f t="shared" si="37"/>
        <v>2024</v>
      </c>
      <c r="Z290" s="10">
        <v>1</v>
      </c>
      <c r="AA290" s="10">
        <f t="shared" si="38"/>
        <v>1</v>
      </c>
      <c r="AB290" s="10">
        <f t="shared" si="39"/>
        <v>0</v>
      </c>
      <c r="AC290" s="10">
        <f t="shared" si="40"/>
        <v>0</v>
      </c>
      <c r="AD290" s="10">
        <f t="shared" si="41"/>
        <v>0</v>
      </c>
      <c r="AE290" s="10">
        <f t="shared" si="42"/>
        <v>0</v>
      </c>
      <c r="AF290" s="10">
        <f t="shared" si="43"/>
        <v>1</v>
      </c>
      <c r="AG290" s="14">
        <f t="shared" si="44"/>
        <v>1</v>
      </c>
    </row>
    <row r="291" spans="1:33" x14ac:dyDescent="0.3">
      <c r="A291" s="8" t="s">
        <v>386</v>
      </c>
      <c r="B291" s="22">
        <v>45853</v>
      </c>
      <c r="C291" s="9" t="s">
        <v>105</v>
      </c>
      <c r="D291" s="9" t="s">
        <v>76</v>
      </c>
      <c r="E291" s="9" t="s">
        <v>65</v>
      </c>
      <c r="F291" s="9" t="s">
        <v>84</v>
      </c>
      <c r="G291" s="9" t="s">
        <v>67</v>
      </c>
      <c r="H291" s="9" t="s">
        <v>72</v>
      </c>
      <c r="I291" s="9" t="s">
        <v>41</v>
      </c>
      <c r="J291" s="9" t="s">
        <v>60</v>
      </c>
      <c r="K291" s="9" t="s">
        <v>43</v>
      </c>
      <c r="L291" s="10">
        <v>114665</v>
      </c>
      <c r="M291" s="24">
        <v>2.2999999999999998</v>
      </c>
      <c r="N291" s="12">
        <v>57549</v>
      </c>
      <c r="O291" s="12">
        <v>49673</v>
      </c>
      <c r="P291" s="12">
        <v>357591</v>
      </c>
      <c r="Q291" s="12">
        <v>32443</v>
      </c>
      <c r="R291" s="12">
        <v>497256</v>
      </c>
      <c r="S291" s="12">
        <v>109854</v>
      </c>
      <c r="T291" s="12">
        <v>63878</v>
      </c>
      <c r="U291" s="12">
        <v>229742</v>
      </c>
      <c r="V291" s="13">
        <v>5</v>
      </c>
      <c r="W291" s="10">
        <v>120291</v>
      </c>
      <c r="X291" s="9" t="str">
        <f t="shared" si="36"/>
        <v>Jul</v>
      </c>
      <c r="Y291" s="9" t="str">
        <f t="shared" si="37"/>
        <v>2025</v>
      </c>
      <c r="Z291" s="10">
        <v>1</v>
      </c>
      <c r="AA291" s="10">
        <f t="shared" si="38"/>
        <v>1</v>
      </c>
      <c r="AB291" s="10">
        <f t="shared" si="39"/>
        <v>0</v>
      </c>
      <c r="AC291" s="10">
        <f t="shared" si="40"/>
        <v>0</v>
      </c>
      <c r="AD291" s="10">
        <f t="shared" si="41"/>
        <v>0</v>
      </c>
      <c r="AE291" s="10">
        <f t="shared" si="42"/>
        <v>0</v>
      </c>
      <c r="AF291" s="10">
        <f t="shared" si="43"/>
        <v>1</v>
      </c>
      <c r="AG291" s="14">
        <f t="shared" si="44"/>
        <v>1</v>
      </c>
    </row>
    <row r="292" spans="1:33" x14ac:dyDescent="0.3">
      <c r="A292" s="8" t="s">
        <v>387</v>
      </c>
      <c r="B292" s="22">
        <v>45361</v>
      </c>
      <c r="C292" s="9" t="s">
        <v>107</v>
      </c>
      <c r="D292" s="9" t="s">
        <v>46</v>
      </c>
      <c r="E292" s="9" t="s">
        <v>37</v>
      </c>
      <c r="F292" s="9" t="s">
        <v>77</v>
      </c>
      <c r="G292" s="9" t="s">
        <v>49</v>
      </c>
      <c r="H292" s="9" t="s">
        <v>58</v>
      </c>
      <c r="I292" s="9" t="s">
        <v>96</v>
      </c>
      <c r="J292" s="9" t="s">
        <v>52</v>
      </c>
      <c r="K292" s="9" t="s">
        <v>43</v>
      </c>
      <c r="L292" s="10">
        <v>87003</v>
      </c>
      <c r="M292" s="24">
        <v>6.2</v>
      </c>
      <c r="N292" s="12">
        <v>118237</v>
      </c>
      <c r="O292" s="12">
        <v>48184</v>
      </c>
      <c r="P292" s="12">
        <v>330373</v>
      </c>
      <c r="Q292" s="12">
        <v>46551</v>
      </c>
      <c r="R292" s="12">
        <v>543345</v>
      </c>
      <c r="S292" s="12">
        <v>109998</v>
      </c>
      <c r="T292" s="12">
        <v>118968</v>
      </c>
      <c r="U292" s="12">
        <v>264343</v>
      </c>
      <c r="V292" s="13">
        <v>3.8</v>
      </c>
      <c r="W292" s="10">
        <v>100862</v>
      </c>
      <c r="X292" s="9" t="str">
        <f t="shared" si="36"/>
        <v>Mar</v>
      </c>
      <c r="Y292" s="9" t="str">
        <f t="shared" si="37"/>
        <v>2024</v>
      </c>
      <c r="Z292" s="10">
        <v>1</v>
      </c>
      <c r="AA292" s="10">
        <f t="shared" si="38"/>
        <v>1</v>
      </c>
      <c r="AB292" s="10">
        <f t="shared" si="39"/>
        <v>0</v>
      </c>
      <c r="AC292" s="10">
        <f t="shared" si="40"/>
        <v>0</v>
      </c>
      <c r="AD292" s="10">
        <f t="shared" si="41"/>
        <v>0</v>
      </c>
      <c r="AE292" s="10">
        <f t="shared" si="42"/>
        <v>0</v>
      </c>
      <c r="AF292" s="10">
        <f t="shared" si="43"/>
        <v>0</v>
      </c>
      <c r="AG292" s="14">
        <f t="shared" si="44"/>
        <v>1</v>
      </c>
    </row>
    <row r="293" spans="1:33" x14ac:dyDescent="0.3">
      <c r="A293" s="8" t="s">
        <v>388</v>
      </c>
      <c r="B293" s="22">
        <v>45803</v>
      </c>
      <c r="C293" s="9" t="s">
        <v>70</v>
      </c>
      <c r="D293" s="9" t="s">
        <v>46</v>
      </c>
      <c r="E293" s="9" t="s">
        <v>47</v>
      </c>
      <c r="F293" s="9" t="s">
        <v>56</v>
      </c>
      <c r="G293" s="9" t="s">
        <v>39</v>
      </c>
      <c r="H293" s="9" t="s">
        <v>58</v>
      </c>
      <c r="I293" s="9" t="s">
        <v>51</v>
      </c>
      <c r="J293" s="9" t="s">
        <v>52</v>
      </c>
      <c r="K293" s="9" t="s">
        <v>43</v>
      </c>
      <c r="L293" s="10">
        <v>61716</v>
      </c>
      <c r="M293" s="24">
        <v>7.9</v>
      </c>
      <c r="N293" s="12">
        <v>12116</v>
      </c>
      <c r="O293" s="12">
        <v>9930</v>
      </c>
      <c r="P293" s="12">
        <v>300281</v>
      </c>
      <c r="Q293" s="12">
        <v>51366</v>
      </c>
      <c r="R293" s="12">
        <v>373693</v>
      </c>
      <c r="S293" s="12">
        <v>91953</v>
      </c>
      <c r="T293" s="12">
        <v>56808</v>
      </c>
      <c r="U293" s="12">
        <v>171275</v>
      </c>
      <c r="V293" s="13">
        <v>4.4000000000000004</v>
      </c>
      <c r="W293" s="10">
        <v>351386</v>
      </c>
      <c r="X293" s="9" t="str">
        <f t="shared" si="36"/>
        <v>May</v>
      </c>
      <c r="Y293" s="9" t="str">
        <f t="shared" si="37"/>
        <v>2025</v>
      </c>
      <c r="Z293" s="10">
        <v>1</v>
      </c>
      <c r="AA293" s="10">
        <f t="shared" si="38"/>
        <v>1</v>
      </c>
      <c r="AB293" s="10">
        <f t="shared" si="39"/>
        <v>0</v>
      </c>
      <c r="AC293" s="10">
        <f t="shared" si="40"/>
        <v>0</v>
      </c>
      <c r="AD293" s="10">
        <f t="shared" si="41"/>
        <v>0</v>
      </c>
      <c r="AE293" s="10">
        <f t="shared" si="42"/>
        <v>0</v>
      </c>
      <c r="AF293" s="10">
        <f t="shared" si="43"/>
        <v>0</v>
      </c>
      <c r="AG293" s="14">
        <f t="shared" si="44"/>
        <v>1</v>
      </c>
    </row>
    <row r="294" spans="1:33" x14ac:dyDescent="0.3">
      <c r="A294" s="8" t="s">
        <v>389</v>
      </c>
      <c r="B294" s="22">
        <v>45949</v>
      </c>
      <c r="C294" s="9" t="s">
        <v>54</v>
      </c>
      <c r="D294" s="9" t="s">
        <v>64</v>
      </c>
      <c r="E294" s="9" t="s">
        <v>65</v>
      </c>
      <c r="F294" s="9" t="s">
        <v>56</v>
      </c>
      <c r="G294" s="9" t="s">
        <v>39</v>
      </c>
      <c r="H294" s="9" t="s">
        <v>40</v>
      </c>
      <c r="I294" s="9" t="s">
        <v>41</v>
      </c>
      <c r="J294" s="9" t="s">
        <v>42</v>
      </c>
      <c r="K294" s="9" t="s">
        <v>43</v>
      </c>
      <c r="L294" s="10">
        <v>16655</v>
      </c>
      <c r="M294" s="24">
        <v>5.6</v>
      </c>
      <c r="N294" s="12">
        <v>1861</v>
      </c>
      <c r="O294" s="12">
        <v>18791</v>
      </c>
      <c r="P294" s="12">
        <v>316097</v>
      </c>
      <c r="Q294" s="12">
        <v>6187</v>
      </c>
      <c r="R294" s="12">
        <v>342936</v>
      </c>
      <c r="S294" s="12">
        <v>147018</v>
      </c>
      <c r="T294" s="12">
        <v>130845</v>
      </c>
      <c r="U294" s="12">
        <v>327034</v>
      </c>
      <c r="V294" s="13">
        <v>4.5</v>
      </c>
      <c r="W294" s="10">
        <v>346519</v>
      </c>
      <c r="X294" s="9" t="str">
        <f t="shared" si="36"/>
        <v>Oct</v>
      </c>
      <c r="Y294" s="9" t="str">
        <f t="shared" si="37"/>
        <v>2025</v>
      </c>
      <c r="Z294" s="10">
        <v>1</v>
      </c>
      <c r="AA294" s="10">
        <f t="shared" si="38"/>
        <v>1</v>
      </c>
      <c r="AB294" s="10">
        <f t="shared" si="39"/>
        <v>0</v>
      </c>
      <c r="AC294" s="10">
        <f t="shared" si="40"/>
        <v>0</v>
      </c>
      <c r="AD294" s="10">
        <f t="shared" si="41"/>
        <v>0</v>
      </c>
      <c r="AE294" s="10">
        <f t="shared" si="42"/>
        <v>0</v>
      </c>
      <c r="AF294" s="10">
        <f t="shared" si="43"/>
        <v>0</v>
      </c>
      <c r="AG294" s="14">
        <f t="shared" si="44"/>
        <v>1</v>
      </c>
    </row>
    <row r="295" spans="1:33" x14ac:dyDescent="0.3">
      <c r="A295" s="8" t="s">
        <v>390</v>
      </c>
      <c r="B295" s="22">
        <v>45326</v>
      </c>
      <c r="C295" s="9" t="s">
        <v>79</v>
      </c>
      <c r="D295" s="9" t="s">
        <v>80</v>
      </c>
      <c r="E295" s="9" t="s">
        <v>47</v>
      </c>
      <c r="F295" s="9" t="s">
        <v>48</v>
      </c>
      <c r="G295" s="9" t="s">
        <v>102</v>
      </c>
      <c r="H295" s="9" t="s">
        <v>72</v>
      </c>
      <c r="I295" s="9" t="s">
        <v>51</v>
      </c>
      <c r="J295" s="9" t="s">
        <v>52</v>
      </c>
      <c r="K295" s="9" t="s">
        <v>43</v>
      </c>
      <c r="L295" s="10">
        <v>170127</v>
      </c>
      <c r="M295" s="24">
        <v>9.3000000000000007</v>
      </c>
      <c r="N295" s="12">
        <v>101967</v>
      </c>
      <c r="O295" s="12">
        <v>70536</v>
      </c>
      <c r="P295" s="12">
        <v>270460</v>
      </c>
      <c r="Q295" s="12">
        <v>76693</v>
      </c>
      <c r="R295" s="12">
        <v>519656</v>
      </c>
      <c r="S295" s="12">
        <v>154821</v>
      </c>
      <c r="T295" s="12">
        <v>168629</v>
      </c>
      <c r="U295" s="12">
        <v>379564</v>
      </c>
      <c r="V295" s="13">
        <v>4.5</v>
      </c>
      <c r="W295" s="10">
        <v>41167</v>
      </c>
      <c r="X295" s="9" t="str">
        <f t="shared" si="36"/>
        <v>Feb</v>
      </c>
      <c r="Y295" s="9" t="str">
        <f t="shared" si="37"/>
        <v>2024</v>
      </c>
      <c r="Z295" s="10">
        <v>1</v>
      </c>
      <c r="AA295" s="10">
        <f t="shared" si="38"/>
        <v>1</v>
      </c>
      <c r="AB295" s="10">
        <f t="shared" si="39"/>
        <v>0</v>
      </c>
      <c r="AC295" s="10">
        <f t="shared" si="40"/>
        <v>0</v>
      </c>
      <c r="AD295" s="10">
        <f t="shared" si="41"/>
        <v>0</v>
      </c>
      <c r="AE295" s="10">
        <f t="shared" si="42"/>
        <v>0</v>
      </c>
      <c r="AF295" s="10">
        <f t="shared" si="43"/>
        <v>1</v>
      </c>
      <c r="AG295" s="14">
        <f t="shared" si="44"/>
        <v>1</v>
      </c>
    </row>
    <row r="296" spans="1:33" x14ac:dyDescent="0.3">
      <c r="A296" s="8" t="s">
        <v>391</v>
      </c>
      <c r="B296" s="22">
        <v>45434</v>
      </c>
      <c r="C296" s="9" t="s">
        <v>35</v>
      </c>
      <c r="D296" s="9" t="s">
        <v>80</v>
      </c>
      <c r="E296" s="9" t="s">
        <v>101</v>
      </c>
      <c r="F296" s="9" t="s">
        <v>56</v>
      </c>
      <c r="G296" s="9" t="s">
        <v>67</v>
      </c>
      <c r="H296" s="9" t="s">
        <v>50</v>
      </c>
      <c r="I296" s="9" t="s">
        <v>59</v>
      </c>
      <c r="J296" s="9" t="s">
        <v>68</v>
      </c>
      <c r="K296" s="9" t="s">
        <v>43</v>
      </c>
      <c r="L296" s="10">
        <v>121312</v>
      </c>
      <c r="M296" s="24">
        <v>9.1</v>
      </c>
      <c r="N296" s="12">
        <v>138473</v>
      </c>
      <c r="O296" s="12">
        <v>16108</v>
      </c>
      <c r="P296" s="12">
        <v>321465</v>
      </c>
      <c r="Q296" s="12">
        <v>87185</v>
      </c>
      <c r="R296" s="12">
        <v>563231</v>
      </c>
      <c r="S296" s="12">
        <v>110931</v>
      </c>
      <c r="T296" s="12">
        <v>150080</v>
      </c>
      <c r="U296" s="12">
        <v>296635</v>
      </c>
      <c r="V296" s="13">
        <v>4.5</v>
      </c>
      <c r="W296" s="10">
        <v>11078</v>
      </c>
      <c r="X296" s="9" t="str">
        <f t="shared" si="36"/>
        <v>May</v>
      </c>
      <c r="Y296" s="9" t="str">
        <f t="shared" si="37"/>
        <v>2024</v>
      </c>
      <c r="Z296" s="10">
        <v>1</v>
      </c>
      <c r="AA296" s="10">
        <f t="shared" si="38"/>
        <v>1</v>
      </c>
      <c r="AB296" s="10">
        <f t="shared" si="39"/>
        <v>0</v>
      </c>
      <c r="AC296" s="10">
        <f t="shared" si="40"/>
        <v>0</v>
      </c>
      <c r="AD296" s="10">
        <f t="shared" si="41"/>
        <v>0</v>
      </c>
      <c r="AE296" s="10">
        <f t="shared" si="42"/>
        <v>0</v>
      </c>
      <c r="AF296" s="10">
        <f t="shared" si="43"/>
        <v>1</v>
      </c>
      <c r="AG296" s="14">
        <f t="shared" si="44"/>
        <v>1</v>
      </c>
    </row>
    <row r="297" spans="1:33" x14ac:dyDescent="0.3">
      <c r="A297" s="8" t="s">
        <v>392</v>
      </c>
      <c r="B297" s="22">
        <v>45571</v>
      </c>
      <c r="C297" s="9" t="s">
        <v>90</v>
      </c>
      <c r="D297" s="9" t="s">
        <v>76</v>
      </c>
      <c r="E297" s="9" t="s">
        <v>37</v>
      </c>
      <c r="F297" s="9" t="s">
        <v>84</v>
      </c>
      <c r="G297" s="9" t="s">
        <v>57</v>
      </c>
      <c r="H297" s="9" t="s">
        <v>50</v>
      </c>
      <c r="I297" s="9" t="s">
        <v>73</v>
      </c>
      <c r="J297" s="9" t="s">
        <v>42</v>
      </c>
      <c r="K297" s="9" t="s">
        <v>43</v>
      </c>
      <c r="L297" s="10">
        <v>85604</v>
      </c>
      <c r="M297" s="24">
        <v>6.1</v>
      </c>
      <c r="N297" s="12">
        <v>74835</v>
      </c>
      <c r="O297" s="12">
        <v>59964</v>
      </c>
      <c r="P297" s="12">
        <v>341581</v>
      </c>
      <c r="Q297" s="12">
        <v>32104</v>
      </c>
      <c r="R297" s="12">
        <v>508484</v>
      </c>
      <c r="S297" s="12">
        <v>21629</v>
      </c>
      <c r="T297" s="12">
        <v>249038</v>
      </c>
      <c r="U297" s="12">
        <v>298522</v>
      </c>
      <c r="V297" s="13">
        <v>4.0999999999999996</v>
      </c>
      <c r="W297" s="10">
        <v>397050</v>
      </c>
      <c r="X297" s="9" t="str">
        <f t="shared" si="36"/>
        <v>Oct</v>
      </c>
      <c r="Y297" s="9" t="str">
        <f t="shared" si="37"/>
        <v>2024</v>
      </c>
      <c r="Z297" s="10">
        <v>1</v>
      </c>
      <c r="AA297" s="10">
        <f t="shared" si="38"/>
        <v>1</v>
      </c>
      <c r="AB297" s="10">
        <f t="shared" si="39"/>
        <v>0</v>
      </c>
      <c r="AC297" s="10">
        <f t="shared" si="40"/>
        <v>0</v>
      </c>
      <c r="AD297" s="10">
        <f t="shared" si="41"/>
        <v>0</v>
      </c>
      <c r="AE297" s="10">
        <f t="shared" si="42"/>
        <v>0</v>
      </c>
      <c r="AF297" s="10">
        <f t="shared" si="43"/>
        <v>0</v>
      </c>
      <c r="AG297" s="14">
        <f t="shared" si="44"/>
        <v>1</v>
      </c>
    </row>
    <row r="298" spans="1:33" x14ac:dyDescent="0.3">
      <c r="A298" s="8" t="s">
        <v>393</v>
      </c>
      <c r="B298" s="22">
        <v>45327</v>
      </c>
      <c r="C298" s="9" t="s">
        <v>45</v>
      </c>
      <c r="D298" s="9" t="s">
        <v>76</v>
      </c>
      <c r="E298" s="9" t="s">
        <v>37</v>
      </c>
      <c r="F298" s="9" t="s">
        <v>38</v>
      </c>
      <c r="G298" s="9" t="s">
        <v>49</v>
      </c>
      <c r="H298" s="9" t="s">
        <v>72</v>
      </c>
      <c r="I298" s="9" t="s">
        <v>41</v>
      </c>
      <c r="J298" s="9" t="s">
        <v>42</v>
      </c>
      <c r="K298" s="9" t="s">
        <v>165</v>
      </c>
      <c r="L298" s="10">
        <v>98828</v>
      </c>
      <c r="M298" s="24">
        <v>6.7</v>
      </c>
      <c r="N298" s="12">
        <v>24584</v>
      </c>
      <c r="O298" s="12">
        <v>59934</v>
      </c>
      <c r="P298" s="12">
        <v>79493</v>
      </c>
      <c r="Q298" s="12">
        <v>69155</v>
      </c>
      <c r="R298" s="12">
        <v>233166</v>
      </c>
      <c r="S298" s="12">
        <v>39186</v>
      </c>
      <c r="T298" s="12">
        <v>40802</v>
      </c>
      <c r="U298" s="12">
        <v>94107</v>
      </c>
      <c r="V298" s="13">
        <v>4</v>
      </c>
      <c r="W298" s="10">
        <v>158916</v>
      </c>
      <c r="X298" s="9" t="str">
        <f t="shared" si="36"/>
        <v>Feb</v>
      </c>
      <c r="Y298" s="9" t="str">
        <f t="shared" si="37"/>
        <v>2024</v>
      </c>
      <c r="Z298" s="10">
        <v>1</v>
      </c>
      <c r="AA298" s="10">
        <f t="shared" si="38"/>
        <v>0</v>
      </c>
      <c r="AB298" s="10">
        <f t="shared" si="39"/>
        <v>0</v>
      </c>
      <c r="AC298" s="10">
        <f t="shared" si="40"/>
        <v>0</v>
      </c>
      <c r="AD298" s="10">
        <f t="shared" si="41"/>
        <v>0</v>
      </c>
      <c r="AE298" s="10">
        <f t="shared" si="42"/>
        <v>1</v>
      </c>
      <c r="AF298" s="10">
        <f t="shared" si="43"/>
        <v>0</v>
      </c>
      <c r="AG298" s="14">
        <f t="shared" si="44"/>
        <v>1</v>
      </c>
    </row>
    <row r="299" spans="1:33" x14ac:dyDescent="0.3">
      <c r="A299" s="8" t="s">
        <v>394</v>
      </c>
      <c r="B299" s="22">
        <v>45422</v>
      </c>
      <c r="C299" s="9" t="s">
        <v>107</v>
      </c>
      <c r="D299" s="9" t="s">
        <v>76</v>
      </c>
      <c r="E299" s="9" t="s">
        <v>101</v>
      </c>
      <c r="F299" s="9" t="s">
        <v>77</v>
      </c>
      <c r="G299" s="9" t="s">
        <v>102</v>
      </c>
      <c r="H299" s="9" t="s">
        <v>72</v>
      </c>
      <c r="I299" s="9" t="s">
        <v>73</v>
      </c>
      <c r="J299" s="9" t="s">
        <v>68</v>
      </c>
      <c r="K299" s="9" t="s">
        <v>43</v>
      </c>
      <c r="L299" s="10">
        <v>114467</v>
      </c>
      <c r="M299" s="24">
        <v>9.1</v>
      </c>
      <c r="N299" s="12">
        <v>13690</v>
      </c>
      <c r="O299" s="12">
        <v>79358</v>
      </c>
      <c r="P299" s="12">
        <v>299682</v>
      </c>
      <c r="Q299" s="12">
        <v>70443</v>
      </c>
      <c r="R299" s="12">
        <v>463173</v>
      </c>
      <c r="S299" s="12">
        <v>24522</v>
      </c>
      <c r="T299" s="12">
        <v>118374</v>
      </c>
      <c r="U299" s="12">
        <v>172608</v>
      </c>
      <c r="V299" s="13">
        <v>4.9000000000000004</v>
      </c>
      <c r="W299" s="10">
        <v>393225</v>
      </c>
      <c r="X299" s="9" t="str">
        <f t="shared" si="36"/>
        <v>May</v>
      </c>
      <c r="Y299" s="9" t="str">
        <f t="shared" si="37"/>
        <v>2024</v>
      </c>
      <c r="Z299" s="10">
        <v>1</v>
      </c>
      <c r="AA299" s="10">
        <f t="shared" si="38"/>
        <v>1</v>
      </c>
      <c r="AB299" s="10">
        <f t="shared" si="39"/>
        <v>0</v>
      </c>
      <c r="AC299" s="10">
        <f t="shared" si="40"/>
        <v>0</v>
      </c>
      <c r="AD299" s="10">
        <f t="shared" si="41"/>
        <v>0</v>
      </c>
      <c r="AE299" s="10">
        <f t="shared" si="42"/>
        <v>0</v>
      </c>
      <c r="AF299" s="10">
        <f t="shared" si="43"/>
        <v>1</v>
      </c>
      <c r="AG299" s="14">
        <f t="shared" si="44"/>
        <v>1</v>
      </c>
    </row>
    <row r="300" spans="1:33" x14ac:dyDescent="0.3">
      <c r="A300" s="8" t="s">
        <v>395</v>
      </c>
      <c r="B300" s="22">
        <v>45533</v>
      </c>
      <c r="C300" s="9" t="s">
        <v>75</v>
      </c>
      <c r="D300" s="9" t="s">
        <v>55</v>
      </c>
      <c r="E300" s="9" t="s">
        <v>65</v>
      </c>
      <c r="F300" s="9" t="s">
        <v>66</v>
      </c>
      <c r="G300" s="9" t="s">
        <v>67</v>
      </c>
      <c r="H300" s="9" t="s">
        <v>92</v>
      </c>
      <c r="I300" s="9" t="s">
        <v>41</v>
      </c>
      <c r="J300" s="9" t="s">
        <v>88</v>
      </c>
      <c r="K300" s="9" t="s">
        <v>43</v>
      </c>
      <c r="L300" s="10">
        <v>10946</v>
      </c>
      <c r="M300" s="24">
        <v>9.4</v>
      </c>
      <c r="N300" s="12">
        <v>14636</v>
      </c>
      <c r="O300" s="12">
        <v>75056</v>
      </c>
      <c r="P300" s="12">
        <v>217855</v>
      </c>
      <c r="Q300" s="12">
        <v>5419</v>
      </c>
      <c r="R300" s="12">
        <v>312966</v>
      </c>
      <c r="S300" s="12">
        <v>220824</v>
      </c>
      <c r="T300" s="12">
        <v>147630</v>
      </c>
      <c r="U300" s="12">
        <v>429329</v>
      </c>
      <c r="V300" s="13">
        <v>4.3</v>
      </c>
      <c r="W300" s="10">
        <v>292772</v>
      </c>
      <c r="X300" s="9" t="str">
        <f t="shared" si="36"/>
        <v>Aug</v>
      </c>
      <c r="Y300" s="9" t="str">
        <f t="shared" si="37"/>
        <v>2024</v>
      </c>
      <c r="Z300" s="10">
        <v>1</v>
      </c>
      <c r="AA300" s="10">
        <f t="shared" si="38"/>
        <v>1</v>
      </c>
      <c r="AB300" s="10">
        <f t="shared" si="39"/>
        <v>0</v>
      </c>
      <c r="AC300" s="10">
        <f t="shared" si="40"/>
        <v>0</v>
      </c>
      <c r="AD300" s="10">
        <f t="shared" si="41"/>
        <v>0</v>
      </c>
      <c r="AE300" s="10">
        <f t="shared" si="42"/>
        <v>0</v>
      </c>
      <c r="AF300" s="10">
        <f t="shared" si="43"/>
        <v>0</v>
      </c>
      <c r="AG300" s="14">
        <f t="shared" si="44"/>
        <v>0</v>
      </c>
    </row>
    <row r="301" spans="1:33" x14ac:dyDescent="0.3">
      <c r="A301" s="8" t="s">
        <v>396</v>
      </c>
      <c r="B301" s="22">
        <v>45676</v>
      </c>
      <c r="C301" s="9" t="s">
        <v>90</v>
      </c>
      <c r="D301" s="9" t="s">
        <v>36</v>
      </c>
      <c r="E301" s="9" t="s">
        <v>47</v>
      </c>
      <c r="F301" s="9" t="s">
        <v>66</v>
      </c>
      <c r="G301" s="9" t="s">
        <v>102</v>
      </c>
      <c r="H301" s="9" t="s">
        <v>92</v>
      </c>
      <c r="I301" s="9" t="s">
        <v>73</v>
      </c>
      <c r="J301" s="9" t="s">
        <v>60</v>
      </c>
      <c r="K301" s="9" t="s">
        <v>43</v>
      </c>
      <c r="L301" s="10">
        <v>32560</v>
      </c>
      <c r="M301" s="24">
        <v>3.1</v>
      </c>
      <c r="N301" s="12">
        <v>117967</v>
      </c>
      <c r="O301" s="12">
        <v>34897</v>
      </c>
      <c r="P301" s="12">
        <v>340844</v>
      </c>
      <c r="Q301" s="12">
        <v>18723</v>
      </c>
      <c r="R301" s="12">
        <v>512431</v>
      </c>
      <c r="S301" s="12">
        <v>179240</v>
      </c>
      <c r="T301" s="12">
        <v>238625</v>
      </c>
      <c r="U301" s="12">
        <v>469745</v>
      </c>
      <c r="V301" s="13">
        <v>3.6</v>
      </c>
      <c r="W301" s="10">
        <v>130386</v>
      </c>
      <c r="X301" s="9" t="str">
        <f t="shared" si="36"/>
        <v>Jan</v>
      </c>
      <c r="Y301" s="9" t="str">
        <f t="shared" si="37"/>
        <v>2025</v>
      </c>
      <c r="Z301" s="10">
        <v>1</v>
      </c>
      <c r="AA301" s="10">
        <f t="shared" si="38"/>
        <v>1</v>
      </c>
      <c r="AB301" s="10">
        <f t="shared" si="39"/>
        <v>0</v>
      </c>
      <c r="AC301" s="10">
        <f t="shared" si="40"/>
        <v>0</v>
      </c>
      <c r="AD301" s="10">
        <f t="shared" si="41"/>
        <v>0</v>
      </c>
      <c r="AE301" s="10">
        <f t="shared" si="42"/>
        <v>0</v>
      </c>
      <c r="AF301" s="10">
        <f t="shared" si="43"/>
        <v>0</v>
      </c>
      <c r="AG301" s="14">
        <f t="shared" si="44"/>
        <v>1</v>
      </c>
    </row>
    <row r="302" spans="1:33" x14ac:dyDescent="0.3">
      <c r="A302" s="8" t="s">
        <v>397</v>
      </c>
      <c r="B302" s="22">
        <v>45709</v>
      </c>
      <c r="C302" s="9" t="s">
        <v>98</v>
      </c>
      <c r="D302" s="9" t="s">
        <v>87</v>
      </c>
      <c r="E302" s="9" t="s">
        <v>101</v>
      </c>
      <c r="F302" s="9" t="s">
        <v>66</v>
      </c>
      <c r="G302" s="9" t="s">
        <v>102</v>
      </c>
      <c r="H302" s="9" t="s">
        <v>40</v>
      </c>
      <c r="I302" s="9" t="s">
        <v>96</v>
      </c>
      <c r="J302" s="9" t="s">
        <v>52</v>
      </c>
      <c r="K302" s="9" t="s">
        <v>85</v>
      </c>
      <c r="L302" s="10">
        <v>41720</v>
      </c>
      <c r="M302" s="24">
        <v>4.9000000000000004</v>
      </c>
      <c r="N302" s="12">
        <v>169025</v>
      </c>
      <c r="O302" s="12">
        <v>23151</v>
      </c>
      <c r="P302" s="12">
        <v>162778</v>
      </c>
      <c r="Q302" s="12">
        <v>21740</v>
      </c>
      <c r="R302" s="12">
        <v>376694</v>
      </c>
      <c r="S302" s="12">
        <v>168930</v>
      </c>
      <c r="T302" s="12">
        <v>199735</v>
      </c>
      <c r="U302" s="12">
        <v>404466</v>
      </c>
      <c r="V302" s="13">
        <v>3.8</v>
      </c>
      <c r="W302" s="10">
        <v>13379</v>
      </c>
      <c r="X302" s="9" t="str">
        <f t="shared" si="36"/>
        <v>Feb</v>
      </c>
      <c r="Y302" s="9" t="str">
        <f t="shared" si="37"/>
        <v>2025</v>
      </c>
      <c r="Z302" s="10">
        <v>1</v>
      </c>
      <c r="AA302" s="10">
        <f t="shared" si="38"/>
        <v>0</v>
      </c>
      <c r="AB302" s="10">
        <f t="shared" si="39"/>
        <v>0</v>
      </c>
      <c r="AC302" s="10">
        <f t="shared" si="40"/>
        <v>1</v>
      </c>
      <c r="AD302" s="10">
        <f t="shared" si="41"/>
        <v>0</v>
      </c>
      <c r="AE302" s="10">
        <f t="shared" si="42"/>
        <v>0</v>
      </c>
      <c r="AF302" s="10">
        <f t="shared" si="43"/>
        <v>0</v>
      </c>
      <c r="AG302" s="14">
        <f t="shared" si="44"/>
        <v>0</v>
      </c>
    </row>
    <row r="303" spans="1:33" x14ac:dyDescent="0.3">
      <c r="A303" s="8" t="s">
        <v>398</v>
      </c>
      <c r="B303" s="22">
        <v>45399</v>
      </c>
      <c r="C303" s="9" t="s">
        <v>45</v>
      </c>
      <c r="D303" s="9" t="s">
        <v>76</v>
      </c>
      <c r="E303" s="9" t="s">
        <v>47</v>
      </c>
      <c r="F303" s="9" t="s">
        <v>38</v>
      </c>
      <c r="G303" s="9" t="s">
        <v>95</v>
      </c>
      <c r="H303" s="9" t="s">
        <v>92</v>
      </c>
      <c r="I303" s="9" t="s">
        <v>51</v>
      </c>
      <c r="J303" s="9" t="s">
        <v>60</v>
      </c>
      <c r="K303" s="9" t="s">
        <v>129</v>
      </c>
      <c r="L303" s="10">
        <v>89301</v>
      </c>
      <c r="M303" s="24">
        <v>8.6</v>
      </c>
      <c r="N303" s="12">
        <v>117167</v>
      </c>
      <c r="O303" s="12">
        <v>14750</v>
      </c>
      <c r="P303" s="12">
        <v>236541</v>
      </c>
      <c r="Q303" s="12">
        <v>21201</v>
      </c>
      <c r="R303" s="12">
        <v>389659</v>
      </c>
      <c r="S303" s="12">
        <v>187661</v>
      </c>
      <c r="T303" s="12">
        <v>166373</v>
      </c>
      <c r="U303" s="12">
        <v>370328</v>
      </c>
      <c r="V303" s="13">
        <v>4.0999999999999996</v>
      </c>
      <c r="W303" s="10">
        <v>379374</v>
      </c>
      <c r="X303" s="9" t="str">
        <f t="shared" si="36"/>
        <v>Apr</v>
      </c>
      <c r="Y303" s="9" t="str">
        <f t="shared" si="37"/>
        <v>2024</v>
      </c>
      <c r="Z303" s="10">
        <v>1</v>
      </c>
      <c r="AA303" s="10">
        <f t="shared" si="38"/>
        <v>0</v>
      </c>
      <c r="AB303" s="10">
        <f t="shared" si="39"/>
        <v>0</v>
      </c>
      <c r="AC303" s="10">
        <f t="shared" si="40"/>
        <v>0</v>
      </c>
      <c r="AD303" s="10">
        <f t="shared" si="41"/>
        <v>1</v>
      </c>
      <c r="AE303" s="10">
        <f t="shared" si="42"/>
        <v>0</v>
      </c>
      <c r="AF303" s="10">
        <f t="shared" si="43"/>
        <v>0</v>
      </c>
      <c r="AG303" s="14">
        <f t="shared" si="44"/>
        <v>1</v>
      </c>
    </row>
    <row r="304" spans="1:33" x14ac:dyDescent="0.3">
      <c r="A304" s="8" t="s">
        <v>399</v>
      </c>
      <c r="B304" s="22">
        <v>45627</v>
      </c>
      <c r="C304" s="9" t="s">
        <v>119</v>
      </c>
      <c r="D304" s="9" t="s">
        <v>80</v>
      </c>
      <c r="E304" s="9" t="s">
        <v>37</v>
      </c>
      <c r="F304" s="9" t="s">
        <v>56</v>
      </c>
      <c r="G304" s="9" t="s">
        <v>49</v>
      </c>
      <c r="H304" s="9" t="s">
        <v>72</v>
      </c>
      <c r="I304" s="9" t="s">
        <v>51</v>
      </c>
      <c r="J304" s="9" t="s">
        <v>52</v>
      </c>
      <c r="K304" s="9" t="s">
        <v>43</v>
      </c>
      <c r="L304" s="10">
        <v>95797</v>
      </c>
      <c r="M304" s="24">
        <v>4.9000000000000004</v>
      </c>
      <c r="N304" s="12">
        <v>100845</v>
      </c>
      <c r="O304" s="12">
        <v>18315</v>
      </c>
      <c r="P304" s="12">
        <v>238487</v>
      </c>
      <c r="Q304" s="12">
        <v>69977</v>
      </c>
      <c r="R304" s="12">
        <v>427624</v>
      </c>
      <c r="S304" s="12">
        <v>43711</v>
      </c>
      <c r="T304" s="12">
        <v>106202</v>
      </c>
      <c r="U304" s="12">
        <v>178268</v>
      </c>
      <c r="V304" s="13">
        <v>3.4</v>
      </c>
      <c r="W304" s="10">
        <v>35510</v>
      </c>
      <c r="X304" s="9" t="str">
        <f t="shared" si="36"/>
        <v>Dec</v>
      </c>
      <c r="Y304" s="9" t="str">
        <f t="shared" si="37"/>
        <v>2024</v>
      </c>
      <c r="Z304" s="10">
        <v>1</v>
      </c>
      <c r="AA304" s="10">
        <f t="shared" si="38"/>
        <v>1</v>
      </c>
      <c r="AB304" s="10">
        <f t="shared" si="39"/>
        <v>0</v>
      </c>
      <c r="AC304" s="10">
        <f t="shared" si="40"/>
        <v>0</v>
      </c>
      <c r="AD304" s="10">
        <f t="shared" si="41"/>
        <v>0</v>
      </c>
      <c r="AE304" s="10">
        <f t="shared" si="42"/>
        <v>0</v>
      </c>
      <c r="AF304" s="10">
        <f t="shared" si="43"/>
        <v>0</v>
      </c>
      <c r="AG304" s="14">
        <f t="shared" si="44"/>
        <v>1</v>
      </c>
    </row>
    <row r="305" spans="1:33" x14ac:dyDescent="0.3">
      <c r="A305" s="8" t="s">
        <v>400</v>
      </c>
      <c r="B305" s="22">
        <v>45318</v>
      </c>
      <c r="C305" s="9" t="s">
        <v>54</v>
      </c>
      <c r="D305" s="9" t="s">
        <v>46</v>
      </c>
      <c r="E305" s="9" t="s">
        <v>47</v>
      </c>
      <c r="F305" s="9" t="s">
        <v>38</v>
      </c>
      <c r="G305" s="9" t="s">
        <v>49</v>
      </c>
      <c r="H305" s="9" t="s">
        <v>50</v>
      </c>
      <c r="I305" s="9" t="s">
        <v>41</v>
      </c>
      <c r="J305" s="9" t="s">
        <v>111</v>
      </c>
      <c r="K305" s="9" t="s">
        <v>61</v>
      </c>
      <c r="L305" s="10">
        <v>104678</v>
      </c>
      <c r="M305" s="24">
        <v>3</v>
      </c>
      <c r="N305" s="12">
        <v>51624</v>
      </c>
      <c r="O305" s="12">
        <v>19490</v>
      </c>
      <c r="P305" s="12">
        <v>341390</v>
      </c>
      <c r="Q305" s="12">
        <v>72778</v>
      </c>
      <c r="R305" s="12">
        <v>485282</v>
      </c>
      <c r="S305" s="12">
        <v>213968</v>
      </c>
      <c r="T305" s="12">
        <v>126419</v>
      </c>
      <c r="U305" s="12">
        <v>357734</v>
      </c>
      <c r="V305" s="13">
        <v>3.9</v>
      </c>
      <c r="W305" s="10">
        <v>66037</v>
      </c>
      <c r="X305" s="9" t="str">
        <f t="shared" si="36"/>
        <v>Jan</v>
      </c>
      <c r="Y305" s="9" t="str">
        <f t="shared" si="37"/>
        <v>2024</v>
      </c>
      <c r="Z305" s="10">
        <v>1</v>
      </c>
      <c r="AA305" s="10">
        <f t="shared" si="38"/>
        <v>0</v>
      </c>
      <c r="AB305" s="10">
        <f t="shared" si="39"/>
        <v>1</v>
      </c>
      <c r="AC305" s="10">
        <f t="shared" si="40"/>
        <v>0</v>
      </c>
      <c r="AD305" s="10">
        <f t="shared" si="41"/>
        <v>0</v>
      </c>
      <c r="AE305" s="10">
        <f t="shared" si="42"/>
        <v>0</v>
      </c>
      <c r="AF305" s="10">
        <f t="shared" si="43"/>
        <v>1</v>
      </c>
      <c r="AG305" s="14">
        <f t="shared" si="44"/>
        <v>1</v>
      </c>
    </row>
    <row r="306" spans="1:33" x14ac:dyDescent="0.3">
      <c r="A306" s="8" t="s">
        <v>401</v>
      </c>
      <c r="B306" s="22">
        <v>45756</v>
      </c>
      <c r="C306" s="9" t="s">
        <v>119</v>
      </c>
      <c r="D306" s="9" t="s">
        <v>64</v>
      </c>
      <c r="E306" s="9" t="s">
        <v>65</v>
      </c>
      <c r="F306" s="9" t="s">
        <v>38</v>
      </c>
      <c r="G306" s="9" t="s">
        <v>49</v>
      </c>
      <c r="H306" s="9" t="s">
        <v>92</v>
      </c>
      <c r="I306" s="9" t="s">
        <v>96</v>
      </c>
      <c r="J306" s="9" t="s">
        <v>60</v>
      </c>
      <c r="K306" s="9" t="s">
        <v>43</v>
      </c>
      <c r="L306" s="10">
        <v>112456</v>
      </c>
      <c r="M306" s="24">
        <v>6.5</v>
      </c>
      <c r="N306" s="12">
        <v>106997</v>
      </c>
      <c r="O306" s="12">
        <v>56965</v>
      </c>
      <c r="P306" s="12">
        <v>114151</v>
      </c>
      <c r="Q306" s="12">
        <v>77045</v>
      </c>
      <c r="R306" s="12">
        <v>355158</v>
      </c>
      <c r="S306" s="12">
        <v>161356</v>
      </c>
      <c r="T306" s="12">
        <v>169135</v>
      </c>
      <c r="U306" s="12">
        <v>358820</v>
      </c>
      <c r="V306" s="13">
        <v>3.2</v>
      </c>
      <c r="W306" s="10">
        <v>194151</v>
      </c>
      <c r="X306" s="9" t="str">
        <f t="shared" si="36"/>
        <v>Apr</v>
      </c>
      <c r="Y306" s="9" t="str">
        <f t="shared" si="37"/>
        <v>2025</v>
      </c>
      <c r="Z306" s="10">
        <v>1</v>
      </c>
      <c r="AA306" s="10">
        <f t="shared" si="38"/>
        <v>1</v>
      </c>
      <c r="AB306" s="10">
        <f t="shared" si="39"/>
        <v>0</v>
      </c>
      <c r="AC306" s="10">
        <f t="shared" si="40"/>
        <v>0</v>
      </c>
      <c r="AD306" s="10">
        <f t="shared" si="41"/>
        <v>0</v>
      </c>
      <c r="AE306" s="10">
        <f t="shared" si="42"/>
        <v>0</v>
      </c>
      <c r="AF306" s="10">
        <f t="shared" si="43"/>
        <v>1</v>
      </c>
      <c r="AG306" s="14">
        <f t="shared" si="44"/>
        <v>0</v>
      </c>
    </row>
    <row r="307" spans="1:33" x14ac:dyDescent="0.3">
      <c r="A307" s="8" t="s">
        <v>402</v>
      </c>
      <c r="B307" s="22">
        <v>45624</v>
      </c>
      <c r="C307" s="9" t="s">
        <v>45</v>
      </c>
      <c r="D307" s="9" t="s">
        <v>76</v>
      </c>
      <c r="E307" s="9" t="s">
        <v>101</v>
      </c>
      <c r="F307" s="9" t="s">
        <v>77</v>
      </c>
      <c r="G307" s="9" t="s">
        <v>57</v>
      </c>
      <c r="H307" s="9" t="s">
        <v>72</v>
      </c>
      <c r="I307" s="9" t="s">
        <v>51</v>
      </c>
      <c r="J307" s="9" t="s">
        <v>88</v>
      </c>
      <c r="K307" s="9" t="s">
        <v>61</v>
      </c>
      <c r="L307" s="10">
        <v>73406</v>
      </c>
      <c r="M307" s="24">
        <v>3.5</v>
      </c>
      <c r="N307" s="12">
        <v>15436</v>
      </c>
      <c r="O307" s="12">
        <v>80471</v>
      </c>
      <c r="P307" s="12">
        <v>133846</v>
      </c>
      <c r="Q307" s="12">
        <v>48185</v>
      </c>
      <c r="R307" s="12">
        <v>277938</v>
      </c>
      <c r="S307" s="12">
        <v>155094</v>
      </c>
      <c r="T307" s="12">
        <v>96250</v>
      </c>
      <c r="U307" s="12">
        <v>307090</v>
      </c>
      <c r="V307" s="13">
        <v>4.5</v>
      </c>
      <c r="W307" s="10">
        <v>135815</v>
      </c>
      <c r="X307" s="9" t="str">
        <f t="shared" si="36"/>
        <v>Nov</v>
      </c>
      <c r="Y307" s="9" t="str">
        <f t="shared" si="37"/>
        <v>2024</v>
      </c>
      <c r="Z307" s="10">
        <v>1</v>
      </c>
      <c r="AA307" s="10">
        <f t="shared" si="38"/>
        <v>0</v>
      </c>
      <c r="AB307" s="10">
        <f t="shared" si="39"/>
        <v>1</v>
      </c>
      <c r="AC307" s="10">
        <f t="shared" si="40"/>
        <v>0</v>
      </c>
      <c r="AD307" s="10">
        <f t="shared" si="41"/>
        <v>0</v>
      </c>
      <c r="AE307" s="10">
        <f t="shared" si="42"/>
        <v>0</v>
      </c>
      <c r="AF307" s="10">
        <f t="shared" si="43"/>
        <v>0</v>
      </c>
      <c r="AG307" s="14">
        <f t="shared" si="44"/>
        <v>0</v>
      </c>
    </row>
    <row r="308" spans="1:33" x14ac:dyDescent="0.3">
      <c r="A308" s="8" t="s">
        <v>403</v>
      </c>
      <c r="B308" s="22">
        <v>45459</v>
      </c>
      <c r="C308" s="9" t="s">
        <v>90</v>
      </c>
      <c r="D308" s="9" t="s">
        <v>46</v>
      </c>
      <c r="E308" s="9" t="s">
        <v>65</v>
      </c>
      <c r="F308" s="9" t="s">
        <v>84</v>
      </c>
      <c r="G308" s="9" t="s">
        <v>102</v>
      </c>
      <c r="H308" s="9" t="s">
        <v>50</v>
      </c>
      <c r="I308" s="9" t="s">
        <v>73</v>
      </c>
      <c r="J308" s="9" t="s">
        <v>88</v>
      </c>
      <c r="K308" s="9" t="s">
        <v>61</v>
      </c>
      <c r="L308" s="10">
        <v>111856</v>
      </c>
      <c r="M308" s="24">
        <v>2.1</v>
      </c>
      <c r="N308" s="12">
        <v>6334</v>
      </c>
      <c r="O308" s="12">
        <v>4802</v>
      </c>
      <c r="P308" s="12">
        <v>123493</v>
      </c>
      <c r="Q308" s="12">
        <v>63420</v>
      </c>
      <c r="R308" s="12">
        <v>198049</v>
      </c>
      <c r="S308" s="12">
        <v>49968</v>
      </c>
      <c r="T308" s="12">
        <v>222205</v>
      </c>
      <c r="U308" s="12">
        <v>284881</v>
      </c>
      <c r="V308" s="13">
        <v>4</v>
      </c>
      <c r="W308" s="10">
        <v>154713</v>
      </c>
      <c r="X308" s="9" t="str">
        <f t="shared" si="36"/>
        <v>Jun</v>
      </c>
      <c r="Y308" s="9" t="str">
        <f t="shared" si="37"/>
        <v>2024</v>
      </c>
      <c r="Z308" s="10">
        <v>1</v>
      </c>
      <c r="AA308" s="10">
        <f t="shared" si="38"/>
        <v>0</v>
      </c>
      <c r="AB308" s="10">
        <f t="shared" si="39"/>
        <v>1</v>
      </c>
      <c r="AC308" s="10">
        <f t="shared" si="40"/>
        <v>0</v>
      </c>
      <c r="AD308" s="10">
        <f t="shared" si="41"/>
        <v>0</v>
      </c>
      <c r="AE308" s="10">
        <f t="shared" si="42"/>
        <v>0</v>
      </c>
      <c r="AF308" s="10">
        <f t="shared" si="43"/>
        <v>1</v>
      </c>
      <c r="AG308" s="14">
        <f t="shared" si="44"/>
        <v>0</v>
      </c>
    </row>
    <row r="309" spans="1:33" x14ac:dyDescent="0.3">
      <c r="A309" s="8" t="s">
        <v>404</v>
      </c>
      <c r="B309" s="22">
        <v>45866</v>
      </c>
      <c r="C309" s="9" t="s">
        <v>109</v>
      </c>
      <c r="D309" s="9" t="s">
        <v>55</v>
      </c>
      <c r="E309" s="9" t="s">
        <v>101</v>
      </c>
      <c r="F309" s="9" t="s">
        <v>84</v>
      </c>
      <c r="G309" s="9" t="s">
        <v>49</v>
      </c>
      <c r="H309" s="9" t="s">
        <v>72</v>
      </c>
      <c r="I309" s="9" t="s">
        <v>51</v>
      </c>
      <c r="J309" s="9" t="s">
        <v>52</v>
      </c>
      <c r="K309" s="9" t="s">
        <v>85</v>
      </c>
      <c r="L309" s="10">
        <v>4500</v>
      </c>
      <c r="M309" s="24">
        <v>7.6</v>
      </c>
      <c r="N309" s="12">
        <v>9964</v>
      </c>
      <c r="O309" s="12">
        <v>23827</v>
      </c>
      <c r="P309" s="12">
        <v>229785</v>
      </c>
      <c r="Q309" s="12">
        <v>1609</v>
      </c>
      <c r="R309" s="12">
        <v>265185</v>
      </c>
      <c r="S309" s="12">
        <v>183259</v>
      </c>
      <c r="T309" s="12">
        <v>256969</v>
      </c>
      <c r="U309" s="12">
        <v>457079</v>
      </c>
      <c r="V309" s="13">
        <v>3.7</v>
      </c>
      <c r="W309" s="10">
        <v>116092</v>
      </c>
      <c r="X309" s="9" t="str">
        <f t="shared" si="36"/>
        <v>Jul</v>
      </c>
      <c r="Y309" s="9" t="str">
        <f t="shared" si="37"/>
        <v>2025</v>
      </c>
      <c r="Z309" s="10">
        <v>1</v>
      </c>
      <c r="AA309" s="10">
        <f t="shared" si="38"/>
        <v>0</v>
      </c>
      <c r="AB309" s="10">
        <f t="shared" si="39"/>
        <v>0</v>
      </c>
      <c r="AC309" s="10">
        <f t="shared" si="40"/>
        <v>1</v>
      </c>
      <c r="AD309" s="10">
        <f t="shared" si="41"/>
        <v>0</v>
      </c>
      <c r="AE309" s="10">
        <f t="shared" si="42"/>
        <v>0</v>
      </c>
      <c r="AF309" s="10">
        <f t="shared" si="43"/>
        <v>0</v>
      </c>
      <c r="AG309" s="14">
        <f t="shared" si="44"/>
        <v>0</v>
      </c>
    </row>
    <row r="310" spans="1:33" x14ac:dyDescent="0.3">
      <c r="A310" s="8" t="s">
        <v>405</v>
      </c>
      <c r="B310" s="22">
        <v>45679</v>
      </c>
      <c r="C310" s="9" t="s">
        <v>79</v>
      </c>
      <c r="D310" s="9" t="s">
        <v>55</v>
      </c>
      <c r="E310" s="9" t="s">
        <v>37</v>
      </c>
      <c r="F310" s="9" t="s">
        <v>38</v>
      </c>
      <c r="G310" s="9" t="s">
        <v>95</v>
      </c>
      <c r="H310" s="9" t="s">
        <v>50</v>
      </c>
      <c r="I310" s="9" t="s">
        <v>51</v>
      </c>
      <c r="J310" s="9" t="s">
        <v>68</v>
      </c>
      <c r="K310" s="9" t="s">
        <v>43</v>
      </c>
      <c r="L310" s="10">
        <v>98705</v>
      </c>
      <c r="M310" s="24">
        <v>7.7</v>
      </c>
      <c r="N310" s="12">
        <v>182887</v>
      </c>
      <c r="O310" s="12">
        <v>74798</v>
      </c>
      <c r="P310" s="12">
        <v>104396</v>
      </c>
      <c r="Q310" s="12">
        <v>80217</v>
      </c>
      <c r="R310" s="12">
        <v>442298</v>
      </c>
      <c r="S310" s="12">
        <v>42469</v>
      </c>
      <c r="T310" s="12">
        <v>177197</v>
      </c>
      <c r="U310" s="12">
        <v>232108</v>
      </c>
      <c r="V310" s="13">
        <v>4.0999999999999996</v>
      </c>
      <c r="W310" s="10">
        <v>364267</v>
      </c>
      <c r="X310" s="9" t="str">
        <f t="shared" si="36"/>
        <v>Jan</v>
      </c>
      <c r="Y310" s="9" t="str">
        <f t="shared" si="37"/>
        <v>2025</v>
      </c>
      <c r="Z310" s="10">
        <v>1</v>
      </c>
      <c r="AA310" s="10">
        <f t="shared" si="38"/>
        <v>1</v>
      </c>
      <c r="AB310" s="10">
        <f t="shared" si="39"/>
        <v>0</v>
      </c>
      <c r="AC310" s="10">
        <f t="shared" si="40"/>
        <v>0</v>
      </c>
      <c r="AD310" s="10">
        <f t="shared" si="41"/>
        <v>0</v>
      </c>
      <c r="AE310" s="10">
        <f t="shared" si="42"/>
        <v>0</v>
      </c>
      <c r="AF310" s="10">
        <f t="shared" si="43"/>
        <v>0</v>
      </c>
      <c r="AG310" s="14">
        <f t="shared" si="44"/>
        <v>1</v>
      </c>
    </row>
    <row r="311" spans="1:33" x14ac:dyDescent="0.3">
      <c r="A311" s="8" t="s">
        <v>406</v>
      </c>
      <c r="B311" s="22">
        <v>45685</v>
      </c>
      <c r="C311" s="9" t="s">
        <v>119</v>
      </c>
      <c r="D311" s="9" t="s">
        <v>76</v>
      </c>
      <c r="E311" s="9" t="s">
        <v>65</v>
      </c>
      <c r="F311" s="9" t="s">
        <v>38</v>
      </c>
      <c r="G311" s="9" t="s">
        <v>81</v>
      </c>
      <c r="H311" s="9" t="s">
        <v>50</v>
      </c>
      <c r="I311" s="9" t="s">
        <v>41</v>
      </c>
      <c r="J311" s="9" t="s">
        <v>42</v>
      </c>
      <c r="K311" s="9" t="s">
        <v>43</v>
      </c>
      <c r="L311" s="10">
        <v>78121</v>
      </c>
      <c r="M311" s="24">
        <v>2.2999999999999998</v>
      </c>
      <c r="N311" s="12">
        <v>68252</v>
      </c>
      <c r="O311" s="12">
        <v>45393</v>
      </c>
      <c r="P311" s="12">
        <v>329478</v>
      </c>
      <c r="Q311" s="12">
        <v>18865</v>
      </c>
      <c r="R311" s="12">
        <v>461988</v>
      </c>
      <c r="S311" s="12">
        <v>47067</v>
      </c>
      <c r="T311" s="12">
        <v>248811</v>
      </c>
      <c r="U311" s="12">
        <v>309953</v>
      </c>
      <c r="V311" s="13">
        <v>4.5999999999999996</v>
      </c>
      <c r="W311" s="10">
        <v>276999</v>
      </c>
      <c r="X311" s="9" t="str">
        <f t="shared" si="36"/>
        <v>Jan</v>
      </c>
      <c r="Y311" s="9" t="str">
        <f t="shared" si="37"/>
        <v>2025</v>
      </c>
      <c r="Z311" s="10">
        <v>1</v>
      </c>
      <c r="AA311" s="10">
        <f t="shared" si="38"/>
        <v>1</v>
      </c>
      <c r="AB311" s="10">
        <f t="shared" si="39"/>
        <v>0</v>
      </c>
      <c r="AC311" s="10">
        <f t="shared" si="40"/>
        <v>0</v>
      </c>
      <c r="AD311" s="10">
        <f t="shared" si="41"/>
        <v>0</v>
      </c>
      <c r="AE311" s="10">
        <f t="shared" si="42"/>
        <v>0</v>
      </c>
      <c r="AF311" s="10">
        <f t="shared" si="43"/>
        <v>0</v>
      </c>
      <c r="AG311" s="14">
        <f t="shared" si="44"/>
        <v>1</v>
      </c>
    </row>
    <row r="312" spans="1:33" x14ac:dyDescent="0.3">
      <c r="A312" s="8" t="s">
        <v>407</v>
      </c>
      <c r="B312" s="22">
        <v>45586</v>
      </c>
      <c r="C312" s="9" t="s">
        <v>54</v>
      </c>
      <c r="D312" s="9" t="s">
        <v>36</v>
      </c>
      <c r="E312" s="9" t="s">
        <v>65</v>
      </c>
      <c r="F312" s="9" t="s">
        <v>77</v>
      </c>
      <c r="G312" s="9" t="s">
        <v>81</v>
      </c>
      <c r="H312" s="9" t="s">
        <v>40</v>
      </c>
      <c r="I312" s="9" t="s">
        <v>96</v>
      </c>
      <c r="J312" s="9" t="s">
        <v>60</v>
      </c>
      <c r="K312" s="9" t="s">
        <v>61</v>
      </c>
      <c r="L312" s="10">
        <v>88693</v>
      </c>
      <c r="M312" s="24">
        <v>7.1</v>
      </c>
      <c r="N312" s="12">
        <v>173219</v>
      </c>
      <c r="O312" s="12">
        <v>12729</v>
      </c>
      <c r="P312" s="12">
        <v>34120</v>
      </c>
      <c r="Q312" s="12">
        <v>71891</v>
      </c>
      <c r="R312" s="12">
        <v>291959</v>
      </c>
      <c r="S312" s="12">
        <v>145457</v>
      </c>
      <c r="T312" s="12">
        <v>242520</v>
      </c>
      <c r="U312" s="12">
        <v>442035</v>
      </c>
      <c r="V312" s="13">
        <v>3.2</v>
      </c>
      <c r="W312" s="10">
        <v>238657</v>
      </c>
      <c r="X312" s="9" t="str">
        <f t="shared" si="36"/>
        <v>Oct</v>
      </c>
      <c r="Y312" s="9" t="str">
        <f t="shared" si="37"/>
        <v>2024</v>
      </c>
      <c r="Z312" s="10">
        <v>1</v>
      </c>
      <c r="AA312" s="10">
        <f t="shared" si="38"/>
        <v>0</v>
      </c>
      <c r="AB312" s="10">
        <f t="shared" si="39"/>
        <v>1</v>
      </c>
      <c r="AC312" s="10">
        <f t="shared" si="40"/>
        <v>0</v>
      </c>
      <c r="AD312" s="10">
        <f t="shared" si="41"/>
        <v>0</v>
      </c>
      <c r="AE312" s="10">
        <f t="shared" si="42"/>
        <v>0</v>
      </c>
      <c r="AF312" s="10">
        <f t="shared" si="43"/>
        <v>0</v>
      </c>
      <c r="AG312" s="14">
        <f t="shared" si="44"/>
        <v>0</v>
      </c>
    </row>
    <row r="313" spans="1:33" x14ac:dyDescent="0.3">
      <c r="A313" s="8" t="s">
        <v>408</v>
      </c>
      <c r="B313" s="22">
        <v>45563</v>
      </c>
      <c r="C313" s="9" t="s">
        <v>90</v>
      </c>
      <c r="D313" s="9" t="s">
        <v>46</v>
      </c>
      <c r="E313" s="9" t="s">
        <v>47</v>
      </c>
      <c r="F313" s="9" t="s">
        <v>84</v>
      </c>
      <c r="G313" s="9" t="s">
        <v>95</v>
      </c>
      <c r="H313" s="9" t="s">
        <v>40</v>
      </c>
      <c r="I313" s="9" t="s">
        <v>41</v>
      </c>
      <c r="J313" s="9" t="s">
        <v>52</v>
      </c>
      <c r="K313" s="9" t="s">
        <v>43</v>
      </c>
      <c r="L313" s="10">
        <v>110601</v>
      </c>
      <c r="M313" s="24">
        <v>8.6999999999999993</v>
      </c>
      <c r="N313" s="12">
        <v>158603</v>
      </c>
      <c r="O313" s="12">
        <v>7098</v>
      </c>
      <c r="P313" s="12">
        <v>271570</v>
      </c>
      <c r="Q313" s="12">
        <v>26676</v>
      </c>
      <c r="R313" s="12">
        <v>463947</v>
      </c>
      <c r="S313" s="12">
        <v>190416</v>
      </c>
      <c r="T313" s="12">
        <v>150697</v>
      </c>
      <c r="U313" s="12">
        <v>371038</v>
      </c>
      <c r="V313" s="13">
        <v>4.5999999999999996</v>
      </c>
      <c r="W313" s="10">
        <v>7470</v>
      </c>
      <c r="X313" s="9" t="str">
        <f t="shared" si="36"/>
        <v>Sep</v>
      </c>
      <c r="Y313" s="9" t="str">
        <f t="shared" si="37"/>
        <v>2024</v>
      </c>
      <c r="Z313" s="10">
        <v>1</v>
      </c>
      <c r="AA313" s="10">
        <f t="shared" si="38"/>
        <v>1</v>
      </c>
      <c r="AB313" s="10">
        <f t="shared" si="39"/>
        <v>0</v>
      </c>
      <c r="AC313" s="10">
        <f t="shared" si="40"/>
        <v>0</v>
      </c>
      <c r="AD313" s="10">
        <f t="shared" si="41"/>
        <v>0</v>
      </c>
      <c r="AE313" s="10">
        <f t="shared" si="42"/>
        <v>0</v>
      </c>
      <c r="AF313" s="10">
        <f t="shared" si="43"/>
        <v>1</v>
      </c>
      <c r="AG313" s="14">
        <f t="shared" si="44"/>
        <v>1</v>
      </c>
    </row>
    <row r="314" spans="1:33" x14ac:dyDescent="0.3">
      <c r="A314" s="8" t="s">
        <v>409</v>
      </c>
      <c r="B314" s="22">
        <v>45394</v>
      </c>
      <c r="C314" s="9" t="s">
        <v>107</v>
      </c>
      <c r="D314" s="9" t="s">
        <v>46</v>
      </c>
      <c r="E314" s="9" t="s">
        <v>47</v>
      </c>
      <c r="F314" s="9" t="s">
        <v>66</v>
      </c>
      <c r="G314" s="9" t="s">
        <v>49</v>
      </c>
      <c r="H314" s="9" t="s">
        <v>50</v>
      </c>
      <c r="I314" s="9" t="s">
        <v>96</v>
      </c>
      <c r="J314" s="9" t="s">
        <v>60</v>
      </c>
      <c r="K314" s="9" t="s">
        <v>43</v>
      </c>
      <c r="L314" s="10">
        <v>136308</v>
      </c>
      <c r="M314" s="24">
        <v>3.2</v>
      </c>
      <c r="N314" s="12">
        <v>137823</v>
      </c>
      <c r="O314" s="12">
        <v>4365</v>
      </c>
      <c r="P314" s="12">
        <v>351507</v>
      </c>
      <c r="Q314" s="12">
        <v>52929</v>
      </c>
      <c r="R314" s="12">
        <v>546624</v>
      </c>
      <c r="S314" s="12">
        <v>32007</v>
      </c>
      <c r="T314" s="12">
        <v>279025</v>
      </c>
      <c r="U314" s="12">
        <v>359231</v>
      </c>
      <c r="V314" s="13">
        <v>4.9000000000000004</v>
      </c>
      <c r="W314" s="10">
        <v>404245</v>
      </c>
      <c r="X314" s="9" t="str">
        <f t="shared" si="36"/>
        <v>Apr</v>
      </c>
      <c r="Y314" s="9" t="str">
        <f t="shared" si="37"/>
        <v>2024</v>
      </c>
      <c r="Z314" s="10">
        <v>1</v>
      </c>
      <c r="AA314" s="10">
        <f t="shared" si="38"/>
        <v>1</v>
      </c>
      <c r="AB314" s="10">
        <f t="shared" si="39"/>
        <v>0</v>
      </c>
      <c r="AC314" s="10">
        <f t="shared" si="40"/>
        <v>0</v>
      </c>
      <c r="AD314" s="10">
        <f t="shared" si="41"/>
        <v>0</v>
      </c>
      <c r="AE314" s="10">
        <f t="shared" si="42"/>
        <v>0</v>
      </c>
      <c r="AF314" s="10">
        <f t="shared" si="43"/>
        <v>1</v>
      </c>
      <c r="AG314" s="14">
        <f t="shared" si="44"/>
        <v>1</v>
      </c>
    </row>
    <row r="315" spans="1:33" x14ac:dyDescent="0.3">
      <c r="A315" s="8" t="s">
        <v>410</v>
      </c>
      <c r="B315" s="22">
        <v>45409</v>
      </c>
      <c r="C315" s="9" t="s">
        <v>45</v>
      </c>
      <c r="D315" s="9" t="s">
        <v>64</v>
      </c>
      <c r="E315" s="9" t="s">
        <v>47</v>
      </c>
      <c r="F315" s="9" t="s">
        <v>66</v>
      </c>
      <c r="G315" s="9" t="s">
        <v>81</v>
      </c>
      <c r="H315" s="9" t="s">
        <v>92</v>
      </c>
      <c r="I315" s="9" t="s">
        <v>59</v>
      </c>
      <c r="J315" s="9" t="s">
        <v>68</v>
      </c>
      <c r="K315" s="9" t="s">
        <v>43</v>
      </c>
      <c r="L315" s="10">
        <v>33991</v>
      </c>
      <c r="M315" s="24">
        <v>7.1</v>
      </c>
      <c r="N315" s="12">
        <v>168794</v>
      </c>
      <c r="O315" s="12">
        <v>22161</v>
      </c>
      <c r="P315" s="12">
        <v>216012</v>
      </c>
      <c r="Q315" s="12">
        <v>25650</v>
      </c>
      <c r="R315" s="12">
        <v>432617</v>
      </c>
      <c r="S315" s="12">
        <v>175375</v>
      </c>
      <c r="T315" s="12">
        <v>298219</v>
      </c>
      <c r="U315" s="12">
        <v>531729</v>
      </c>
      <c r="V315" s="13">
        <v>3.7</v>
      </c>
      <c r="W315" s="10">
        <v>142939</v>
      </c>
      <c r="X315" s="9" t="str">
        <f t="shared" si="36"/>
        <v>Apr</v>
      </c>
      <c r="Y315" s="9" t="str">
        <f t="shared" si="37"/>
        <v>2024</v>
      </c>
      <c r="Z315" s="10">
        <v>1</v>
      </c>
      <c r="AA315" s="10">
        <f t="shared" si="38"/>
        <v>1</v>
      </c>
      <c r="AB315" s="10">
        <f t="shared" si="39"/>
        <v>0</v>
      </c>
      <c r="AC315" s="10">
        <f t="shared" si="40"/>
        <v>0</v>
      </c>
      <c r="AD315" s="10">
        <f t="shared" si="41"/>
        <v>0</v>
      </c>
      <c r="AE315" s="10">
        <f t="shared" si="42"/>
        <v>0</v>
      </c>
      <c r="AF315" s="10">
        <f t="shared" si="43"/>
        <v>0</v>
      </c>
      <c r="AG315" s="14">
        <f t="shared" si="44"/>
        <v>0</v>
      </c>
    </row>
    <row r="316" spans="1:33" x14ac:dyDescent="0.3">
      <c r="A316" s="8" t="s">
        <v>411</v>
      </c>
      <c r="B316" s="22">
        <v>45304</v>
      </c>
      <c r="C316" s="9" t="s">
        <v>94</v>
      </c>
      <c r="D316" s="9" t="s">
        <v>99</v>
      </c>
      <c r="E316" s="9" t="s">
        <v>47</v>
      </c>
      <c r="F316" s="9" t="s">
        <v>56</v>
      </c>
      <c r="G316" s="9" t="s">
        <v>57</v>
      </c>
      <c r="H316" s="9" t="s">
        <v>58</v>
      </c>
      <c r="I316" s="9" t="s">
        <v>59</v>
      </c>
      <c r="J316" s="9" t="s">
        <v>52</v>
      </c>
      <c r="K316" s="9" t="s">
        <v>61</v>
      </c>
      <c r="L316" s="10">
        <v>64754</v>
      </c>
      <c r="M316" s="24">
        <v>6.3</v>
      </c>
      <c r="N316" s="12">
        <v>39351</v>
      </c>
      <c r="O316" s="12">
        <v>58257</v>
      </c>
      <c r="P316" s="12">
        <v>233253</v>
      </c>
      <c r="Q316" s="12">
        <v>12294</v>
      </c>
      <c r="R316" s="12">
        <v>343155</v>
      </c>
      <c r="S316" s="12">
        <v>78556</v>
      </c>
      <c r="T316" s="12">
        <v>224855</v>
      </c>
      <c r="U316" s="12">
        <v>339201</v>
      </c>
      <c r="V316" s="13">
        <v>3.7</v>
      </c>
      <c r="W316" s="10">
        <v>122172</v>
      </c>
      <c r="X316" s="9" t="str">
        <f t="shared" si="36"/>
        <v>Jan</v>
      </c>
      <c r="Y316" s="9" t="str">
        <f t="shared" si="37"/>
        <v>2024</v>
      </c>
      <c r="Z316" s="10">
        <v>1</v>
      </c>
      <c r="AA316" s="10">
        <f t="shared" si="38"/>
        <v>0</v>
      </c>
      <c r="AB316" s="10">
        <f t="shared" si="39"/>
        <v>1</v>
      </c>
      <c r="AC316" s="10">
        <f t="shared" si="40"/>
        <v>0</v>
      </c>
      <c r="AD316" s="10">
        <f t="shared" si="41"/>
        <v>0</v>
      </c>
      <c r="AE316" s="10">
        <f t="shared" si="42"/>
        <v>0</v>
      </c>
      <c r="AF316" s="10">
        <f t="shared" si="43"/>
        <v>0</v>
      </c>
      <c r="AG316" s="14">
        <f t="shared" si="44"/>
        <v>1</v>
      </c>
    </row>
    <row r="317" spans="1:33" x14ac:dyDescent="0.3">
      <c r="A317" s="8" t="s">
        <v>412</v>
      </c>
      <c r="B317" s="22">
        <v>45485</v>
      </c>
      <c r="C317" s="9" t="s">
        <v>35</v>
      </c>
      <c r="D317" s="9" t="s">
        <v>55</v>
      </c>
      <c r="E317" s="9" t="s">
        <v>101</v>
      </c>
      <c r="F317" s="9" t="s">
        <v>77</v>
      </c>
      <c r="G317" s="9" t="s">
        <v>39</v>
      </c>
      <c r="H317" s="9" t="s">
        <v>92</v>
      </c>
      <c r="I317" s="9" t="s">
        <v>96</v>
      </c>
      <c r="J317" s="9" t="s">
        <v>111</v>
      </c>
      <c r="K317" s="9" t="s">
        <v>61</v>
      </c>
      <c r="L317" s="10">
        <v>112761</v>
      </c>
      <c r="M317" s="24">
        <v>7.3</v>
      </c>
      <c r="N317" s="12">
        <v>182265</v>
      </c>
      <c r="O317" s="12">
        <v>53928</v>
      </c>
      <c r="P317" s="12">
        <v>297291</v>
      </c>
      <c r="Q317" s="12">
        <v>85741</v>
      </c>
      <c r="R317" s="12">
        <v>619225</v>
      </c>
      <c r="S317" s="12">
        <v>27592</v>
      </c>
      <c r="T317" s="12">
        <v>66475</v>
      </c>
      <c r="U317" s="12">
        <v>105291</v>
      </c>
      <c r="V317" s="13">
        <v>4.5</v>
      </c>
      <c r="W317" s="10">
        <v>264101</v>
      </c>
      <c r="X317" s="9" t="str">
        <f t="shared" si="36"/>
        <v>Jul</v>
      </c>
      <c r="Y317" s="9" t="str">
        <f t="shared" si="37"/>
        <v>2024</v>
      </c>
      <c r="Z317" s="10">
        <v>1</v>
      </c>
      <c r="AA317" s="10">
        <f t="shared" si="38"/>
        <v>0</v>
      </c>
      <c r="AB317" s="10">
        <f t="shared" si="39"/>
        <v>1</v>
      </c>
      <c r="AC317" s="10">
        <f t="shared" si="40"/>
        <v>0</v>
      </c>
      <c r="AD317" s="10">
        <f t="shared" si="41"/>
        <v>0</v>
      </c>
      <c r="AE317" s="10">
        <f t="shared" si="42"/>
        <v>0</v>
      </c>
      <c r="AF317" s="10">
        <f t="shared" si="43"/>
        <v>1</v>
      </c>
      <c r="AG317" s="14">
        <f t="shared" si="44"/>
        <v>1</v>
      </c>
    </row>
    <row r="318" spans="1:33" x14ac:dyDescent="0.3">
      <c r="A318" s="8" t="s">
        <v>413</v>
      </c>
      <c r="B318" s="22">
        <v>45795</v>
      </c>
      <c r="C318" s="9" t="s">
        <v>150</v>
      </c>
      <c r="D318" s="9" t="s">
        <v>46</v>
      </c>
      <c r="E318" s="9" t="s">
        <v>101</v>
      </c>
      <c r="F318" s="9" t="s">
        <v>84</v>
      </c>
      <c r="G318" s="9" t="s">
        <v>95</v>
      </c>
      <c r="H318" s="9" t="s">
        <v>50</v>
      </c>
      <c r="I318" s="9" t="s">
        <v>96</v>
      </c>
      <c r="J318" s="9" t="s">
        <v>88</v>
      </c>
      <c r="K318" s="9" t="s">
        <v>43</v>
      </c>
      <c r="L318" s="10">
        <v>71819</v>
      </c>
      <c r="M318" s="24">
        <v>5</v>
      </c>
      <c r="N318" s="12">
        <v>70080</v>
      </c>
      <c r="O318" s="12">
        <v>32339</v>
      </c>
      <c r="P318" s="12">
        <v>28583</v>
      </c>
      <c r="Q318" s="12">
        <v>34601</v>
      </c>
      <c r="R318" s="12">
        <v>165603</v>
      </c>
      <c r="S318" s="12">
        <v>141032</v>
      </c>
      <c r="T318" s="12">
        <v>105141</v>
      </c>
      <c r="U318" s="12">
        <v>255355</v>
      </c>
      <c r="V318" s="13">
        <v>4.0999999999999996</v>
      </c>
      <c r="W318" s="10">
        <v>283365</v>
      </c>
      <c r="X318" s="9" t="str">
        <f t="shared" si="36"/>
        <v>May</v>
      </c>
      <c r="Y318" s="9" t="str">
        <f t="shared" si="37"/>
        <v>2025</v>
      </c>
      <c r="Z318" s="10">
        <v>1</v>
      </c>
      <c r="AA318" s="10">
        <f t="shared" si="38"/>
        <v>1</v>
      </c>
      <c r="AB318" s="10">
        <f t="shared" si="39"/>
        <v>0</v>
      </c>
      <c r="AC318" s="10">
        <f t="shared" si="40"/>
        <v>0</v>
      </c>
      <c r="AD318" s="10">
        <f t="shared" si="41"/>
        <v>0</v>
      </c>
      <c r="AE318" s="10">
        <f t="shared" si="42"/>
        <v>0</v>
      </c>
      <c r="AF318" s="10">
        <f t="shared" si="43"/>
        <v>0</v>
      </c>
      <c r="AG318" s="14">
        <f t="shared" si="44"/>
        <v>0</v>
      </c>
    </row>
    <row r="319" spans="1:33" x14ac:dyDescent="0.3">
      <c r="A319" s="8" t="s">
        <v>414</v>
      </c>
      <c r="B319" s="22">
        <v>45584</v>
      </c>
      <c r="C319" s="9" t="s">
        <v>94</v>
      </c>
      <c r="D319" s="9" t="s">
        <v>80</v>
      </c>
      <c r="E319" s="9" t="s">
        <v>101</v>
      </c>
      <c r="F319" s="9" t="s">
        <v>77</v>
      </c>
      <c r="G319" s="9" t="s">
        <v>71</v>
      </c>
      <c r="H319" s="9" t="s">
        <v>58</v>
      </c>
      <c r="I319" s="9" t="s">
        <v>73</v>
      </c>
      <c r="J319" s="9" t="s">
        <v>42</v>
      </c>
      <c r="K319" s="9" t="s">
        <v>85</v>
      </c>
      <c r="L319" s="10">
        <v>84137</v>
      </c>
      <c r="M319" s="24">
        <v>9.8000000000000007</v>
      </c>
      <c r="N319" s="12">
        <v>67051</v>
      </c>
      <c r="O319" s="12">
        <v>62082</v>
      </c>
      <c r="P319" s="12">
        <v>64368</v>
      </c>
      <c r="Q319" s="12">
        <v>58197</v>
      </c>
      <c r="R319" s="12">
        <v>251698</v>
      </c>
      <c r="S319" s="12">
        <v>27266</v>
      </c>
      <c r="T319" s="12">
        <v>146652</v>
      </c>
      <c r="U319" s="12">
        <v>200751</v>
      </c>
      <c r="V319" s="13">
        <v>3.3</v>
      </c>
      <c r="W319" s="10">
        <v>255752</v>
      </c>
      <c r="X319" s="9" t="str">
        <f t="shared" si="36"/>
        <v>Oct</v>
      </c>
      <c r="Y319" s="9" t="str">
        <f t="shared" si="37"/>
        <v>2024</v>
      </c>
      <c r="Z319" s="10">
        <v>1</v>
      </c>
      <c r="AA319" s="10">
        <f t="shared" si="38"/>
        <v>0</v>
      </c>
      <c r="AB319" s="10">
        <f t="shared" si="39"/>
        <v>0</v>
      </c>
      <c r="AC319" s="10">
        <f t="shared" si="40"/>
        <v>1</v>
      </c>
      <c r="AD319" s="10">
        <f t="shared" si="41"/>
        <v>0</v>
      </c>
      <c r="AE319" s="10">
        <f t="shared" si="42"/>
        <v>0</v>
      </c>
      <c r="AF319" s="10">
        <f t="shared" si="43"/>
        <v>0</v>
      </c>
      <c r="AG319" s="14">
        <f t="shared" si="44"/>
        <v>1</v>
      </c>
    </row>
    <row r="320" spans="1:33" x14ac:dyDescent="0.3">
      <c r="A320" s="8" t="s">
        <v>415</v>
      </c>
      <c r="B320" s="22">
        <v>45717</v>
      </c>
      <c r="C320" s="9" t="s">
        <v>94</v>
      </c>
      <c r="D320" s="9" t="s">
        <v>64</v>
      </c>
      <c r="E320" s="9" t="s">
        <v>37</v>
      </c>
      <c r="F320" s="9" t="s">
        <v>84</v>
      </c>
      <c r="G320" s="9" t="s">
        <v>71</v>
      </c>
      <c r="H320" s="9" t="s">
        <v>40</v>
      </c>
      <c r="I320" s="9" t="s">
        <v>51</v>
      </c>
      <c r="J320" s="9" t="s">
        <v>42</v>
      </c>
      <c r="K320" s="9" t="s">
        <v>85</v>
      </c>
      <c r="L320" s="10">
        <v>73042</v>
      </c>
      <c r="M320" s="24">
        <v>4.5</v>
      </c>
      <c r="N320" s="12">
        <v>3188</v>
      </c>
      <c r="O320" s="12">
        <v>69948</v>
      </c>
      <c r="P320" s="12">
        <v>241547</v>
      </c>
      <c r="Q320" s="12">
        <v>31127</v>
      </c>
      <c r="R320" s="12">
        <v>345810</v>
      </c>
      <c r="S320" s="12">
        <v>34304</v>
      </c>
      <c r="T320" s="12">
        <v>264857</v>
      </c>
      <c r="U320" s="12">
        <v>317245</v>
      </c>
      <c r="V320" s="13">
        <v>4.3</v>
      </c>
      <c r="W320" s="10">
        <v>188448</v>
      </c>
      <c r="X320" s="9" t="str">
        <f t="shared" si="36"/>
        <v>Mar</v>
      </c>
      <c r="Y320" s="9" t="str">
        <f t="shared" si="37"/>
        <v>2025</v>
      </c>
      <c r="Z320" s="10">
        <v>1</v>
      </c>
      <c r="AA320" s="10">
        <f t="shared" si="38"/>
        <v>0</v>
      </c>
      <c r="AB320" s="10">
        <f t="shared" si="39"/>
        <v>0</v>
      </c>
      <c r="AC320" s="10">
        <f t="shared" si="40"/>
        <v>1</v>
      </c>
      <c r="AD320" s="10">
        <f t="shared" si="41"/>
        <v>0</v>
      </c>
      <c r="AE320" s="10">
        <f t="shared" si="42"/>
        <v>0</v>
      </c>
      <c r="AF320" s="10">
        <f t="shared" si="43"/>
        <v>0</v>
      </c>
      <c r="AG320" s="14">
        <f t="shared" si="44"/>
        <v>1</v>
      </c>
    </row>
    <row r="321" spans="1:33" x14ac:dyDescent="0.3">
      <c r="A321" s="8" t="s">
        <v>416</v>
      </c>
      <c r="B321" s="22">
        <v>45531</v>
      </c>
      <c r="C321" s="9" t="s">
        <v>105</v>
      </c>
      <c r="D321" s="9" t="s">
        <v>55</v>
      </c>
      <c r="E321" s="9" t="s">
        <v>37</v>
      </c>
      <c r="F321" s="9" t="s">
        <v>56</v>
      </c>
      <c r="G321" s="9" t="s">
        <v>57</v>
      </c>
      <c r="H321" s="9" t="s">
        <v>40</v>
      </c>
      <c r="I321" s="9" t="s">
        <v>73</v>
      </c>
      <c r="J321" s="9" t="s">
        <v>111</v>
      </c>
      <c r="K321" s="9" t="s">
        <v>43</v>
      </c>
      <c r="L321" s="10">
        <v>101444</v>
      </c>
      <c r="M321" s="24">
        <v>5.2</v>
      </c>
      <c r="N321" s="12">
        <v>141129</v>
      </c>
      <c r="O321" s="12">
        <v>47357</v>
      </c>
      <c r="P321" s="12">
        <v>232426</v>
      </c>
      <c r="Q321" s="12">
        <v>35739</v>
      </c>
      <c r="R321" s="12">
        <v>456651</v>
      </c>
      <c r="S321" s="12">
        <v>158161</v>
      </c>
      <c r="T321" s="12">
        <v>162145</v>
      </c>
      <c r="U321" s="12">
        <v>336245</v>
      </c>
      <c r="V321" s="13">
        <v>3.4</v>
      </c>
      <c r="W321" s="10">
        <v>39422</v>
      </c>
      <c r="X321" s="9" t="str">
        <f t="shared" si="36"/>
        <v>Aug</v>
      </c>
      <c r="Y321" s="9" t="str">
        <f t="shared" si="37"/>
        <v>2024</v>
      </c>
      <c r="Z321" s="10">
        <v>1</v>
      </c>
      <c r="AA321" s="10">
        <f t="shared" si="38"/>
        <v>1</v>
      </c>
      <c r="AB321" s="10">
        <f t="shared" si="39"/>
        <v>0</v>
      </c>
      <c r="AC321" s="10">
        <f t="shared" si="40"/>
        <v>0</v>
      </c>
      <c r="AD321" s="10">
        <f t="shared" si="41"/>
        <v>0</v>
      </c>
      <c r="AE321" s="10">
        <f t="shared" si="42"/>
        <v>0</v>
      </c>
      <c r="AF321" s="10">
        <f t="shared" si="43"/>
        <v>1</v>
      </c>
      <c r="AG321" s="14">
        <f t="shared" si="44"/>
        <v>1</v>
      </c>
    </row>
    <row r="322" spans="1:33" x14ac:dyDescent="0.3">
      <c r="A322" s="8" t="s">
        <v>417</v>
      </c>
      <c r="B322" s="22">
        <v>45625</v>
      </c>
      <c r="C322" s="9" t="s">
        <v>105</v>
      </c>
      <c r="D322" s="9" t="s">
        <v>55</v>
      </c>
      <c r="E322" s="9" t="s">
        <v>65</v>
      </c>
      <c r="F322" s="9" t="s">
        <v>38</v>
      </c>
      <c r="G322" s="9" t="s">
        <v>95</v>
      </c>
      <c r="H322" s="9" t="s">
        <v>92</v>
      </c>
      <c r="I322" s="9" t="s">
        <v>41</v>
      </c>
      <c r="J322" s="9" t="s">
        <v>88</v>
      </c>
      <c r="K322" s="9" t="s">
        <v>43</v>
      </c>
      <c r="L322" s="10">
        <v>130766</v>
      </c>
      <c r="M322" s="24">
        <v>4.0999999999999996</v>
      </c>
      <c r="N322" s="12">
        <v>167739</v>
      </c>
      <c r="O322" s="12">
        <v>62625</v>
      </c>
      <c r="P322" s="12">
        <v>77034</v>
      </c>
      <c r="Q322" s="12">
        <v>79641</v>
      </c>
      <c r="R322" s="12">
        <v>387039</v>
      </c>
      <c r="S322" s="12">
        <v>127217</v>
      </c>
      <c r="T322" s="12">
        <v>291759</v>
      </c>
      <c r="U322" s="12">
        <v>432116</v>
      </c>
      <c r="V322" s="13">
        <v>4.5999999999999996</v>
      </c>
      <c r="W322" s="10">
        <v>365886</v>
      </c>
      <c r="X322" s="9" t="str">
        <f t="shared" si="36"/>
        <v>Nov</v>
      </c>
      <c r="Y322" s="9" t="str">
        <f t="shared" si="37"/>
        <v>2024</v>
      </c>
      <c r="Z322" s="10">
        <v>1</v>
      </c>
      <c r="AA322" s="10">
        <f t="shared" si="38"/>
        <v>1</v>
      </c>
      <c r="AB322" s="10">
        <f t="shared" si="39"/>
        <v>0</v>
      </c>
      <c r="AC322" s="10">
        <f t="shared" si="40"/>
        <v>0</v>
      </c>
      <c r="AD322" s="10">
        <f t="shared" si="41"/>
        <v>0</v>
      </c>
      <c r="AE322" s="10">
        <f t="shared" si="42"/>
        <v>0</v>
      </c>
      <c r="AF322" s="10">
        <f t="shared" si="43"/>
        <v>1</v>
      </c>
      <c r="AG322" s="14">
        <f t="shared" si="44"/>
        <v>0</v>
      </c>
    </row>
    <row r="323" spans="1:33" x14ac:dyDescent="0.3">
      <c r="A323" s="8" t="s">
        <v>418</v>
      </c>
      <c r="B323" s="22">
        <v>45801</v>
      </c>
      <c r="C323" s="9" t="s">
        <v>75</v>
      </c>
      <c r="D323" s="9" t="s">
        <v>87</v>
      </c>
      <c r="E323" s="9" t="s">
        <v>47</v>
      </c>
      <c r="F323" s="9" t="s">
        <v>56</v>
      </c>
      <c r="G323" s="9" t="s">
        <v>102</v>
      </c>
      <c r="H323" s="9" t="s">
        <v>92</v>
      </c>
      <c r="I323" s="9" t="s">
        <v>41</v>
      </c>
      <c r="J323" s="9" t="s">
        <v>60</v>
      </c>
      <c r="K323" s="9" t="s">
        <v>85</v>
      </c>
      <c r="L323" s="10">
        <v>89250</v>
      </c>
      <c r="M323" s="24">
        <v>4</v>
      </c>
      <c r="N323" s="12">
        <v>124824</v>
      </c>
      <c r="O323" s="12">
        <v>62909</v>
      </c>
      <c r="P323" s="12">
        <v>215712</v>
      </c>
      <c r="Q323" s="12">
        <v>45782</v>
      </c>
      <c r="R323" s="12">
        <v>449227</v>
      </c>
      <c r="S323" s="12">
        <v>216459</v>
      </c>
      <c r="T323" s="12">
        <v>95831</v>
      </c>
      <c r="U323" s="12">
        <v>346532</v>
      </c>
      <c r="V323" s="13">
        <v>4.0999999999999996</v>
      </c>
      <c r="W323" s="10">
        <v>25375</v>
      </c>
      <c r="X323" s="9" t="str">
        <f t="shared" si="36"/>
        <v>May</v>
      </c>
      <c r="Y323" s="9" t="str">
        <f t="shared" si="37"/>
        <v>2025</v>
      </c>
      <c r="Z323" s="10">
        <v>1</v>
      </c>
      <c r="AA323" s="10">
        <f t="shared" si="38"/>
        <v>0</v>
      </c>
      <c r="AB323" s="10">
        <f t="shared" si="39"/>
        <v>0</v>
      </c>
      <c r="AC323" s="10">
        <f t="shared" si="40"/>
        <v>1</v>
      </c>
      <c r="AD323" s="10">
        <f t="shared" si="41"/>
        <v>0</v>
      </c>
      <c r="AE323" s="10">
        <f t="shared" si="42"/>
        <v>0</v>
      </c>
      <c r="AF323" s="10">
        <f t="shared" si="43"/>
        <v>0</v>
      </c>
      <c r="AG323" s="14">
        <f t="shared" si="44"/>
        <v>1</v>
      </c>
    </row>
    <row r="324" spans="1:33" x14ac:dyDescent="0.3">
      <c r="A324" s="8" t="s">
        <v>419</v>
      </c>
      <c r="B324" s="22">
        <v>45886</v>
      </c>
      <c r="C324" s="9" t="s">
        <v>117</v>
      </c>
      <c r="D324" s="9" t="s">
        <v>55</v>
      </c>
      <c r="E324" s="9" t="s">
        <v>37</v>
      </c>
      <c r="F324" s="9" t="s">
        <v>77</v>
      </c>
      <c r="G324" s="9" t="s">
        <v>71</v>
      </c>
      <c r="H324" s="9" t="s">
        <v>72</v>
      </c>
      <c r="I324" s="9" t="s">
        <v>51</v>
      </c>
      <c r="J324" s="9" t="s">
        <v>88</v>
      </c>
      <c r="K324" s="9" t="s">
        <v>43</v>
      </c>
      <c r="L324" s="10">
        <v>90989</v>
      </c>
      <c r="M324" s="24">
        <v>3.3</v>
      </c>
      <c r="N324" s="12">
        <v>87179</v>
      </c>
      <c r="O324" s="12">
        <v>76092</v>
      </c>
      <c r="P324" s="12">
        <v>45331</v>
      </c>
      <c r="Q324" s="12">
        <v>40344</v>
      </c>
      <c r="R324" s="12">
        <v>248946</v>
      </c>
      <c r="S324" s="12">
        <v>35134</v>
      </c>
      <c r="T324" s="12">
        <v>66801</v>
      </c>
      <c r="U324" s="12">
        <v>136112</v>
      </c>
      <c r="V324" s="13">
        <v>3.6</v>
      </c>
      <c r="W324" s="10">
        <v>200465</v>
      </c>
      <c r="X324" s="9" t="str">
        <f t="shared" ref="X324:X387" si="45">TEXT(B324,"MMM")</f>
        <v>Aug</v>
      </c>
      <c r="Y324" s="9" t="str">
        <f t="shared" ref="Y324:Y387" si="46">TEXT(B324,"YYYY")</f>
        <v>2025</v>
      </c>
      <c r="Z324" s="10">
        <v>1</v>
      </c>
      <c r="AA324" s="10">
        <f t="shared" ref="AA324:AA387" si="47">IF(K324="Completed",1,0)</f>
        <v>1</v>
      </c>
      <c r="AB324" s="10">
        <f t="shared" ref="AB324:AB387" si="48">IF(K324="In Progress",1,0)</f>
        <v>0</v>
      </c>
      <c r="AC324" s="10">
        <f t="shared" ref="AC324:AC387" si="49">IF(K324="Scheduled",1,0)</f>
        <v>0</v>
      </c>
      <c r="AD324" s="10">
        <f t="shared" ref="AD324:AD387" si="50">IF(K324="Cancelled",1,0)</f>
        <v>0</v>
      </c>
      <c r="AE324" s="10">
        <f t="shared" ref="AE324:AE387" si="51">IF(K324="On Hold",1,0)</f>
        <v>0</v>
      </c>
      <c r="AF324" s="10">
        <f t="shared" ref="AF324:AF387" si="52">IF(L324&gt;=100000,1,0)</f>
        <v>0</v>
      </c>
      <c r="AG324" s="14">
        <f t="shared" ref="AG324:AG387" si="53">IF(R324&gt;U324,1,0)</f>
        <v>1</v>
      </c>
    </row>
    <row r="325" spans="1:33" x14ac:dyDescent="0.3">
      <c r="A325" s="8" t="s">
        <v>420</v>
      </c>
      <c r="B325" s="22">
        <v>45365</v>
      </c>
      <c r="C325" s="9" t="s">
        <v>105</v>
      </c>
      <c r="D325" s="9" t="s">
        <v>55</v>
      </c>
      <c r="E325" s="9" t="s">
        <v>101</v>
      </c>
      <c r="F325" s="9" t="s">
        <v>56</v>
      </c>
      <c r="G325" s="9" t="s">
        <v>39</v>
      </c>
      <c r="H325" s="9" t="s">
        <v>58</v>
      </c>
      <c r="I325" s="9" t="s">
        <v>51</v>
      </c>
      <c r="J325" s="9" t="s">
        <v>111</v>
      </c>
      <c r="K325" s="9" t="s">
        <v>43</v>
      </c>
      <c r="L325" s="10">
        <v>88816</v>
      </c>
      <c r="M325" s="24">
        <v>3.5</v>
      </c>
      <c r="N325" s="12">
        <v>77345</v>
      </c>
      <c r="O325" s="12">
        <v>54135</v>
      </c>
      <c r="P325" s="12">
        <v>112354</v>
      </c>
      <c r="Q325" s="12">
        <v>63089</v>
      </c>
      <c r="R325" s="12">
        <v>306923</v>
      </c>
      <c r="S325" s="12">
        <v>28710</v>
      </c>
      <c r="T325" s="12">
        <v>112269</v>
      </c>
      <c r="U325" s="12">
        <v>166039</v>
      </c>
      <c r="V325" s="13">
        <v>3.1</v>
      </c>
      <c r="W325" s="10">
        <v>151409</v>
      </c>
      <c r="X325" s="9" t="str">
        <f t="shared" si="45"/>
        <v>Mar</v>
      </c>
      <c r="Y325" s="9" t="str">
        <f t="shared" si="46"/>
        <v>2024</v>
      </c>
      <c r="Z325" s="10">
        <v>1</v>
      </c>
      <c r="AA325" s="10">
        <f t="shared" si="47"/>
        <v>1</v>
      </c>
      <c r="AB325" s="10">
        <f t="shared" si="48"/>
        <v>0</v>
      </c>
      <c r="AC325" s="10">
        <f t="shared" si="49"/>
        <v>0</v>
      </c>
      <c r="AD325" s="10">
        <f t="shared" si="50"/>
        <v>0</v>
      </c>
      <c r="AE325" s="10">
        <f t="shared" si="51"/>
        <v>0</v>
      </c>
      <c r="AF325" s="10">
        <f t="shared" si="52"/>
        <v>0</v>
      </c>
      <c r="AG325" s="14">
        <f t="shared" si="53"/>
        <v>1</v>
      </c>
    </row>
    <row r="326" spans="1:33" x14ac:dyDescent="0.3">
      <c r="A326" s="8" t="s">
        <v>421</v>
      </c>
      <c r="B326" s="22">
        <v>45392</v>
      </c>
      <c r="C326" s="9" t="s">
        <v>70</v>
      </c>
      <c r="D326" s="9" t="s">
        <v>80</v>
      </c>
      <c r="E326" s="9" t="s">
        <v>47</v>
      </c>
      <c r="F326" s="9" t="s">
        <v>38</v>
      </c>
      <c r="G326" s="9" t="s">
        <v>67</v>
      </c>
      <c r="H326" s="9" t="s">
        <v>40</v>
      </c>
      <c r="I326" s="9" t="s">
        <v>96</v>
      </c>
      <c r="J326" s="9" t="s">
        <v>42</v>
      </c>
      <c r="K326" s="9" t="s">
        <v>165</v>
      </c>
      <c r="L326" s="10">
        <v>116625</v>
      </c>
      <c r="M326" s="24">
        <v>10</v>
      </c>
      <c r="N326" s="12">
        <v>7151</v>
      </c>
      <c r="O326" s="12">
        <v>47562</v>
      </c>
      <c r="P326" s="12">
        <v>184218</v>
      </c>
      <c r="Q326" s="12">
        <v>45817</v>
      </c>
      <c r="R326" s="12">
        <v>284748</v>
      </c>
      <c r="S326" s="12">
        <v>216379</v>
      </c>
      <c r="T326" s="12">
        <v>75799</v>
      </c>
      <c r="U326" s="12">
        <v>318425</v>
      </c>
      <c r="V326" s="13">
        <v>4.0999999999999996</v>
      </c>
      <c r="W326" s="10">
        <v>398816</v>
      </c>
      <c r="X326" s="9" t="str">
        <f t="shared" si="45"/>
        <v>Apr</v>
      </c>
      <c r="Y326" s="9" t="str">
        <f t="shared" si="46"/>
        <v>2024</v>
      </c>
      <c r="Z326" s="10">
        <v>1</v>
      </c>
      <c r="AA326" s="10">
        <f t="shared" si="47"/>
        <v>0</v>
      </c>
      <c r="AB326" s="10">
        <f t="shared" si="48"/>
        <v>0</v>
      </c>
      <c r="AC326" s="10">
        <f t="shared" si="49"/>
        <v>0</v>
      </c>
      <c r="AD326" s="10">
        <f t="shared" si="50"/>
        <v>0</v>
      </c>
      <c r="AE326" s="10">
        <f t="shared" si="51"/>
        <v>1</v>
      </c>
      <c r="AF326" s="10">
        <f t="shared" si="52"/>
        <v>1</v>
      </c>
      <c r="AG326" s="14">
        <f t="shared" si="53"/>
        <v>0</v>
      </c>
    </row>
    <row r="327" spans="1:33" x14ac:dyDescent="0.3">
      <c r="A327" s="8" t="s">
        <v>422</v>
      </c>
      <c r="B327" s="22">
        <v>45741</v>
      </c>
      <c r="C327" s="9" t="s">
        <v>79</v>
      </c>
      <c r="D327" s="9" t="s">
        <v>99</v>
      </c>
      <c r="E327" s="9" t="s">
        <v>37</v>
      </c>
      <c r="F327" s="9" t="s">
        <v>66</v>
      </c>
      <c r="G327" s="9" t="s">
        <v>39</v>
      </c>
      <c r="H327" s="9" t="s">
        <v>92</v>
      </c>
      <c r="I327" s="9" t="s">
        <v>41</v>
      </c>
      <c r="J327" s="9" t="s">
        <v>68</v>
      </c>
      <c r="K327" s="9" t="s">
        <v>43</v>
      </c>
      <c r="L327" s="10">
        <v>7351</v>
      </c>
      <c r="M327" s="24">
        <v>5.6</v>
      </c>
      <c r="N327" s="12">
        <v>16236</v>
      </c>
      <c r="O327" s="12">
        <v>70194</v>
      </c>
      <c r="P327" s="12">
        <v>121973</v>
      </c>
      <c r="Q327" s="12">
        <v>3502</v>
      </c>
      <c r="R327" s="12">
        <v>211905</v>
      </c>
      <c r="S327" s="12">
        <v>123668</v>
      </c>
      <c r="T327" s="12">
        <v>196557</v>
      </c>
      <c r="U327" s="12">
        <v>341097</v>
      </c>
      <c r="V327" s="13">
        <v>5</v>
      </c>
      <c r="W327" s="10">
        <v>191563</v>
      </c>
      <c r="X327" s="9" t="str">
        <f t="shared" si="45"/>
        <v>Mar</v>
      </c>
      <c r="Y327" s="9" t="str">
        <f t="shared" si="46"/>
        <v>2025</v>
      </c>
      <c r="Z327" s="10">
        <v>1</v>
      </c>
      <c r="AA327" s="10">
        <f t="shared" si="47"/>
        <v>1</v>
      </c>
      <c r="AB327" s="10">
        <f t="shared" si="48"/>
        <v>0</v>
      </c>
      <c r="AC327" s="10">
        <f t="shared" si="49"/>
        <v>0</v>
      </c>
      <c r="AD327" s="10">
        <f t="shared" si="50"/>
        <v>0</v>
      </c>
      <c r="AE327" s="10">
        <f t="shared" si="51"/>
        <v>0</v>
      </c>
      <c r="AF327" s="10">
        <f t="shared" si="52"/>
        <v>0</v>
      </c>
      <c r="AG327" s="14">
        <f t="shared" si="53"/>
        <v>0</v>
      </c>
    </row>
    <row r="328" spans="1:33" x14ac:dyDescent="0.3">
      <c r="A328" s="8" t="s">
        <v>423</v>
      </c>
      <c r="B328" s="22">
        <v>45756</v>
      </c>
      <c r="C328" s="9" t="s">
        <v>109</v>
      </c>
      <c r="D328" s="9" t="s">
        <v>76</v>
      </c>
      <c r="E328" s="9" t="s">
        <v>65</v>
      </c>
      <c r="F328" s="9" t="s">
        <v>48</v>
      </c>
      <c r="G328" s="9" t="s">
        <v>57</v>
      </c>
      <c r="H328" s="9" t="s">
        <v>58</v>
      </c>
      <c r="I328" s="9" t="s">
        <v>96</v>
      </c>
      <c r="J328" s="9" t="s">
        <v>111</v>
      </c>
      <c r="K328" s="9" t="s">
        <v>165</v>
      </c>
      <c r="L328" s="10">
        <v>81986</v>
      </c>
      <c r="M328" s="24">
        <v>3.1</v>
      </c>
      <c r="N328" s="12">
        <v>100409</v>
      </c>
      <c r="O328" s="12">
        <v>47948</v>
      </c>
      <c r="P328" s="12">
        <v>143784</v>
      </c>
      <c r="Q328" s="12">
        <v>61308</v>
      </c>
      <c r="R328" s="12">
        <v>353449</v>
      </c>
      <c r="S328" s="12">
        <v>78512</v>
      </c>
      <c r="T328" s="12">
        <v>147748</v>
      </c>
      <c r="U328" s="12">
        <v>252328</v>
      </c>
      <c r="V328" s="13">
        <v>3.8</v>
      </c>
      <c r="W328" s="10">
        <v>287121</v>
      </c>
      <c r="X328" s="9" t="str">
        <f t="shared" si="45"/>
        <v>Apr</v>
      </c>
      <c r="Y328" s="9" t="str">
        <f t="shared" si="46"/>
        <v>2025</v>
      </c>
      <c r="Z328" s="10">
        <v>1</v>
      </c>
      <c r="AA328" s="10">
        <f t="shared" si="47"/>
        <v>0</v>
      </c>
      <c r="AB328" s="10">
        <f t="shared" si="48"/>
        <v>0</v>
      </c>
      <c r="AC328" s="10">
        <f t="shared" si="49"/>
        <v>0</v>
      </c>
      <c r="AD328" s="10">
        <f t="shared" si="50"/>
        <v>0</v>
      </c>
      <c r="AE328" s="10">
        <f t="shared" si="51"/>
        <v>1</v>
      </c>
      <c r="AF328" s="10">
        <f t="shared" si="52"/>
        <v>0</v>
      </c>
      <c r="AG328" s="14">
        <f t="shared" si="53"/>
        <v>1</v>
      </c>
    </row>
    <row r="329" spans="1:33" x14ac:dyDescent="0.3">
      <c r="A329" s="8" t="s">
        <v>424</v>
      </c>
      <c r="B329" s="22">
        <v>45478</v>
      </c>
      <c r="C329" s="9" t="s">
        <v>70</v>
      </c>
      <c r="D329" s="9" t="s">
        <v>36</v>
      </c>
      <c r="E329" s="9" t="s">
        <v>65</v>
      </c>
      <c r="F329" s="9" t="s">
        <v>77</v>
      </c>
      <c r="G329" s="9" t="s">
        <v>57</v>
      </c>
      <c r="H329" s="9" t="s">
        <v>72</v>
      </c>
      <c r="I329" s="9" t="s">
        <v>41</v>
      </c>
      <c r="J329" s="9" t="s">
        <v>60</v>
      </c>
      <c r="K329" s="9" t="s">
        <v>43</v>
      </c>
      <c r="L329" s="10">
        <v>130961</v>
      </c>
      <c r="M329" s="24">
        <v>6.7</v>
      </c>
      <c r="N329" s="12">
        <v>14033</v>
      </c>
      <c r="O329" s="12">
        <v>20299</v>
      </c>
      <c r="P329" s="12">
        <v>134730</v>
      </c>
      <c r="Q329" s="12">
        <v>92429</v>
      </c>
      <c r="R329" s="12">
        <v>261491</v>
      </c>
      <c r="S329" s="12">
        <v>141148</v>
      </c>
      <c r="T329" s="12">
        <v>36465</v>
      </c>
      <c r="U329" s="12">
        <v>214581</v>
      </c>
      <c r="V329" s="13">
        <v>4.4000000000000004</v>
      </c>
      <c r="W329" s="10">
        <v>269602</v>
      </c>
      <c r="X329" s="9" t="str">
        <f t="shared" si="45"/>
        <v>Jul</v>
      </c>
      <c r="Y329" s="9" t="str">
        <f t="shared" si="46"/>
        <v>2024</v>
      </c>
      <c r="Z329" s="10">
        <v>1</v>
      </c>
      <c r="AA329" s="10">
        <f t="shared" si="47"/>
        <v>1</v>
      </c>
      <c r="AB329" s="10">
        <f t="shared" si="48"/>
        <v>0</v>
      </c>
      <c r="AC329" s="10">
        <f t="shared" si="49"/>
        <v>0</v>
      </c>
      <c r="AD329" s="10">
        <f t="shared" si="50"/>
        <v>0</v>
      </c>
      <c r="AE329" s="10">
        <f t="shared" si="51"/>
        <v>0</v>
      </c>
      <c r="AF329" s="10">
        <f t="shared" si="52"/>
        <v>1</v>
      </c>
      <c r="AG329" s="14">
        <f t="shared" si="53"/>
        <v>1</v>
      </c>
    </row>
    <row r="330" spans="1:33" x14ac:dyDescent="0.3">
      <c r="A330" s="8" t="s">
        <v>425</v>
      </c>
      <c r="B330" s="22">
        <v>45747</v>
      </c>
      <c r="C330" s="9" t="s">
        <v>45</v>
      </c>
      <c r="D330" s="9" t="s">
        <v>76</v>
      </c>
      <c r="E330" s="9" t="s">
        <v>65</v>
      </c>
      <c r="F330" s="9" t="s">
        <v>56</v>
      </c>
      <c r="G330" s="9" t="s">
        <v>95</v>
      </c>
      <c r="H330" s="9" t="s">
        <v>58</v>
      </c>
      <c r="I330" s="9" t="s">
        <v>59</v>
      </c>
      <c r="J330" s="9" t="s">
        <v>111</v>
      </c>
      <c r="K330" s="9" t="s">
        <v>85</v>
      </c>
      <c r="L330" s="10">
        <v>120048</v>
      </c>
      <c r="M330" s="24">
        <v>4.9000000000000004</v>
      </c>
      <c r="N330" s="12">
        <v>18537</v>
      </c>
      <c r="O330" s="12">
        <v>66664</v>
      </c>
      <c r="P330" s="12">
        <v>323940</v>
      </c>
      <c r="Q330" s="12">
        <v>66718</v>
      </c>
      <c r="R330" s="12">
        <v>475859</v>
      </c>
      <c r="S330" s="12">
        <v>148876</v>
      </c>
      <c r="T330" s="12">
        <v>68219</v>
      </c>
      <c r="U330" s="12">
        <v>260113</v>
      </c>
      <c r="V330" s="13">
        <v>5</v>
      </c>
      <c r="W330" s="10">
        <v>352292</v>
      </c>
      <c r="X330" s="9" t="str">
        <f t="shared" si="45"/>
        <v>Mar</v>
      </c>
      <c r="Y330" s="9" t="str">
        <f t="shared" si="46"/>
        <v>2025</v>
      </c>
      <c r="Z330" s="10">
        <v>1</v>
      </c>
      <c r="AA330" s="10">
        <f t="shared" si="47"/>
        <v>0</v>
      </c>
      <c r="AB330" s="10">
        <f t="shared" si="48"/>
        <v>0</v>
      </c>
      <c r="AC330" s="10">
        <f t="shared" si="49"/>
        <v>1</v>
      </c>
      <c r="AD330" s="10">
        <f t="shared" si="50"/>
        <v>0</v>
      </c>
      <c r="AE330" s="10">
        <f t="shared" si="51"/>
        <v>0</v>
      </c>
      <c r="AF330" s="10">
        <f t="shared" si="52"/>
        <v>1</v>
      </c>
      <c r="AG330" s="14">
        <f t="shared" si="53"/>
        <v>1</v>
      </c>
    </row>
    <row r="331" spans="1:33" x14ac:dyDescent="0.3">
      <c r="A331" s="8" t="s">
        <v>426</v>
      </c>
      <c r="B331" s="22">
        <v>45873</v>
      </c>
      <c r="C331" s="9" t="s">
        <v>45</v>
      </c>
      <c r="D331" s="9" t="s">
        <v>99</v>
      </c>
      <c r="E331" s="9" t="s">
        <v>37</v>
      </c>
      <c r="F331" s="9" t="s">
        <v>66</v>
      </c>
      <c r="G331" s="9" t="s">
        <v>102</v>
      </c>
      <c r="H331" s="9" t="s">
        <v>92</v>
      </c>
      <c r="I331" s="9" t="s">
        <v>51</v>
      </c>
      <c r="J331" s="9" t="s">
        <v>68</v>
      </c>
      <c r="K331" s="9" t="s">
        <v>43</v>
      </c>
      <c r="L331" s="10">
        <v>112921</v>
      </c>
      <c r="M331" s="24">
        <v>5.5</v>
      </c>
      <c r="N331" s="12">
        <v>106601</v>
      </c>
      <c r="O331" s="12">
        <v>77600</v>
      </c>
      <c r="P331" s="12">
        <v>124401</v>
      </c>
      <c r="Q331" s="12">
        <v>35223</v>
      </c>
      <c r="R331" s="12">
        <v>343825</v>
      </c>
      <c r="S331" s="12">
        <v>11326</v>
      </c>
      <c r="T331" s="12">
        <v>245903</v>
      </c>
      <c r="U331" s="12">
        <v>308906</v>
      </c>
      <c r="V331" s="13">
        <v>4</v>
      </c>
      <c r="W331" s="10">
        <v>243319</v>
      </c>
      <c r="X331" s="9" t="str">
        <f t="shared" si="45"/>
        <v>Aug</v>
      </c>
      <c r="Y331" s="9" t="str">
        <f t="shared" si="46"/>
        <v>2025</v>
      </c>
      <c r="Z331" s="10">
        <v>1</v>
      </c>
      <c r="AA331" s="10">
        <f t="shared" si="47"/>
        <v>1</v>
      </c>
      <c r="AB331" s="10">
        <f t="shared" si="48"/>
        <v>0</v>
      </c>
      <c r="AC331" s="10">
        <f t="shared" si="49"/>
        <v>0</v>
      </c>
      <c r="AD331" s="10">
        <f t="shared" si="50"/>
        <v>0</v>
      </c>
      <c r="AE331" s="10">
        <f t="shared" si="51"/>
        <v>0</v>
      </c>
      <c r="AF331" s="10">
        <f t="shared" si="52"/>
        <v>1</v>
      </c>
      <c r="AG331" s="14">
        <f t="shared" si="53"/>
        <v>1</v>
      </c>
    </row>
    <row r="332" spans="1:33" x14ac:dyDescent="0.3">
      <c r="A332" s="8" t="s">
        <v>427</v>
      </c>
      <c r="B332" s="22">
        <v>45521</v>
      </c>
      <c r="C332" s="9" t="s">
        <v>98</v>
      </c>
      <c r="D332" s="9" t="s">
        <v>36</v>
      </c>
      <c r="E332" s="9" t="s">
        <v>65</v>
      </c>
      <c r="F332" s="9" t="s">
        <v>48</v>
      </c>
      <c r="G332" s="9" t="s">
        <v>67</v>
      </c>
      <c r="H332" s="9" t="s">
        <v>72</v>
      </c>
      <c r="I332" s="9" t="s">
        <v>41</v>
      </c>
      <c r="J332" s="9" t="s">
        <v>60</v>
      </c>
      <c r="K332" s="9" t="s">
        <v>61</v>
      </c>
      <c r="L332" s="10">
        <v>100889</v>
      </c>
      <c r="M332" s="24">
        <v>4.3</v>
      </c>
      <c r="N332" s="12">
        <v>108650</v>
      </c>
      <c r="O332" s="12">
        <v>33489</v>
      </c>
      <c r="P332" s="12">
        <v>95565</v>
      </c>
      <c r="Q332" s="12">
        <v>53062</v>
      </c>
      <c r="R332" s="12">
        <v>290766</v>
      </c>
      <c r="S332" s="12">
        <v>77631</v>
      </c>
      <c r="T332" s="12">
        <v>237603</v>
      </c>
      <c r="U332" s="12">
        <v>334676</v>
      </c>
      <c r="V332" s="13">
        <v>4.9000000000000004</v>
      </c>
      <c r="W332" s="10">
        <v>231886</v>
      </c>
      <c r="X332" s="9" t="str">
        <f t="shared" si="45"/>
        <v>Aug</v>
      </c>
      <c r="Y332" s="9" t="str">
        <f t="shared" si="46"/>
        <v>2024</v>
      </c>
      <c r="Z332" s="10">
        <v>1</v>
      </c>
      <c r="AA332" s="10">
        <f t="shared" si="47"/>
        <v>0</v>
      </c>
      <c r="AB332" s="10">
        <f t="shared" si="48"/>
        <v>1</v>
      </c>
      <c r="AC332" s="10">
        <f t="shared" si="49"/>
        <v>0</v>
      </c>
      <c r="AD332" s="10">
        <f t="shared" si="50"/>
        <v>0</v>
      </c>
      <c r="AE332" s="10">
        <f t="shared" si="51"/>
        <v>0</v>
      </c>
      <c r="AF332" s="10">
        <f t="shared" si="52"/>
        <v>1</v>
      </c>
      <c r="AG332" s="14">
        <f t="shared" si="53"/>
        <v>0</v>
      </c>
    </row>
    <row r="333" spans="1:33" x14ac:dyDescent="0.3">
      <c r="A333" s="8" t="s">
        <v>428</v>
      </c>
      <c r="B333" s="22">
        <v>45461</v>
      </c>
      <c r="C333" s="9" t="s">
        <v>70</v>
      </c>
      <c r="D333" s="9" t="s">
        <v>64</v>
      </c>
      <c r="E333" s="9" t="s">
        <v>47</v>
      </c>
      <c r="F333" s="9" t="s">
        <v>38</v>
      </c>
      <c r="G333" s="9" t="s">
        <v>67</v>
      </c>
      <c r="H333" s="9" t="s">
        <v>72</v>
      </c>
      <c r="I333" s="9" t="s">
        <v>51</v>
      </c>
      <c r="J333" s="9" t="s">
        <v>88</v>
      </c>
      <c r="K333" s="9" t="s">
        <v>85</v>
      </c>
      <c r="L333" s="10">
        <v>99633</v>
      </c>
      <c r="M333" s="24">
        <v>3.1</v>
      </c>
      <c r="N333" s="12">
        <v>95954</v>
      </c>
      <c r="O333" s="12">
        <v>27321</v>
      </c>
      <c r="P333" s="12">
        <v>220208</v>
      </c>
      <c r="Q333" s="12">
        <v>59897</v>
      </c>
      <c r="R333" s="12">
        <v>403380</v>
      </c>
      <c r="S333" s="12">
        <v>169504</v>
      </c>
      <c r="T333" s="12">
        <v>267760</v>
      </c>
      <c r="U333" s="12">
        <v>465548</v>
      </c>
      <c r="V333" s="13">
        <v>4.3</v>
      </c>
      <c r="W333" s="10">
        <v>390953</v>
      </c>
      <c r="X333" s="9" t="str">
        <f t="shared" si="45"/>
        <v>Jun</v>
      </c>
      <c r="Y333" s="9" t="str">
        <f t="shared" si="46"/>
        <v>2024</v>
      </c>
      <c r="Z333" s="10">
        <v>1</v>
      </c>
      <c r="AA333" s="10">
        <f t="shared" si="47"/>
        <v>0</v>
      </c>
      <c r="AB333" s="10">
        <f t="shared" si="48"/>
        <v>0</v>
      </c>
      <c r="AC333" s="10">
        <f t="shared" si="49"/>
        <v>1</v>
      </c>
      <c r="AD333" s="10">
        <f t="shared" si="50"/>
        <v>0</v>
      </c>
      <c r="AE333" s="10">
        <f t="shared" si="51"/>
        <v>0</v>
      </c>
      <c r="AF333" s="10">
        <f t="shared" si="52"/>
        <v>0</v>
      </c>
      <c r="AG333" s="14">
        <f t="shared" si="53"/>
        <v>0</v>
      </c>
    </row>
    <row r="334" spans="1:33" x14ac:dyDescent="0.3">
      <c r="A334" s="8" t="s">
        <v>429</v>
      </c>
      <c r="B334" s="22">
        <v>45296</v>
      </c>
      <c r="C334" s="9" t="s">
        <v>90</v>
      </c>
      <c r="D334" s="9" t="s">
        <v>46</v>
      </c>
      <c r="E334" s="9" t="s">
        <v>47</v>
      </c>
      <c r="F334" s="9" t="s">
        <v>48</v>
      </c>
      <c r="G334" s="9" t="s">
        <v>102</v>
      </c>
      <c r="H334" s="9" t="s">
        <v>72</v>
      </c>
      <c r="I334" s="9" t="s">
        <v>51</v>
      </c>
      <c r="J334" s="9" t="s">
        <v>42</v>
      </c>
      <c r="K334" s="9" t="s">
        <v>43</v>
      </c>
      <c r="L334" s="10">
        <v>48745</v>
      </c>
      <c r="M334" s="24">
        <v>6.8</v>
      </c>
      <c r="N334" s="12">
        <v>167858</v>
      </c>
      <c r="O334" s="12">
        <v>63950</v>
      </c>
      <c r="P334" s="12">
        <v>228702</v>
      </c>
      <c r="Q334" s="12">
        <v>27302</v>
      </c>
      <c r="R334" s="12">
        <v>487812</v>
      </c>
      <c r="S334" s="12">
        <v>153222</v>
      </c>
      <c r="T334" s="12">
        <v>93176</v>
      </c>
      <c r="U334" s="12">
        <v>292987</v>
      </c>
      <c r="V334" s="13">
        <v>4.2</v>
      </c>
      <c r="W334" s="10">
        <v>232152</v>
      </c>
      <c r="X334" s="9" t="str">
        <f t="shared" si="45"/>
        <v>Jan</v>
      </c>
      <c r="Y334" s="9" t="str">
        <f t="shared" si="46"/>
        <v>2024</v>
      </c>
      <c r="Z334" s="10">
        <v>1</v>
      </c>
      <c r="AA334" s="10">
        <f t="shared" si="47"/>
        <v>1</v>
      </c>
      <c r="AB334" s="10">
        <f t="shared" si="48"/>
        <v>0</v>
      </c>
      <c r="AC334" s="10">
        <f t="shared" si="49"/>
        <v>0</v>
      </c>
      <c r="AD334" s="10">
        <f t="shared" si="50"/>
        <v>0</v>
      </c>
      <c r="AE334" s="10">
        <f t="shared" si="51"/>
        <v>0</v>
      </c>
      <c r="AF334" s="10">
        <f t="shared" si="52"/>
        <v>0</v>
      </c>
      <c r="AG334" s="14">
        <f t="shared" si="53"/>
        <v>1</v>
      </c>
    </row>
    <row r="335" spans="1:33" x14ac:dyDescent="0.3">
      <c r="A335" s="8" t="s">
        <v>430</v>
      </c>
      <c r="B335" s="22">
        <v>45798</v>
      </c>
      <c r="C335" s="9" t="s">
        <v>150</v>
      </c>
      <c r="D335" s="9" t="s">
        <v>99</v>
      </c>
      <c r="E335" s="9" t="s">
        <v>65</v>
      </c>
      <c r="F335" s="9" t="s">
        <v>48</v>
      </c>
      <c r="G335" s="9" t="s">
        <v>57</v>
      </c>
      <c r="H335" s="9" t="s">
        <v>92</v>
      </c>
      <c r="I335" s="9" t="s">
        <v>73</v>
      </c>
      <c r="J335" s="9" t="s">
        <v>68</v>
      </c>
      <c r="K335" s="9" t="s">
        <v>43</v>
      </c>
      <c r="L335" s="10">
        <v>68174</v>
      </c>
      <c r="M335" s="24">
        <v>2</v>
      </c>
      <c r="N335" s="12">
        <v>107362</v>
      </c>
      <c r="O335" s="12">
        <v>65658</v>
      </c>
      <c r="P335" s="12">
        <v>50495</v>
      </c>
      <c r="Q335" s="12">
        <v>14689</v>
      </c>
      <c r="R335" s="12">
        <v>238204</v>
      </c>
      <c r="S335" s="12">
        <v>216492</v>
      </c>
      <c r="T335" s="12">
        <v>288327</v>
      </c>
      <c r="U335" s="12">
        <v>532829</v>
      </c>
      <c r="V335" s="13">
        <v>4.5999999999999996</v>
      </c>
      <c r="W335" s="10">
        <v>203328</v>
      </c>
      <c r="X335" s="9" t="str">
        <f t="shared" si="45"/>
        <v>May</v>
      </c>
      <c r="Y335" s="9" t="str">
        <f t="shared" si="46"/>
        <v>2025</v>
      </c>
      <c r="Z335" s="10">
        <v>1</v>
      </c>
      <c r="AA335" s="10">
        <f t="shared" si="47"/>
        <v>1</v>
      </c>
      <c r="AB335" s="10">
        <f t="shared" si="48"/>
        <v>0</v>
      </c>
      <c r="AC335" s="10">
        <f t="shared" si="49"/>
        <v>0</v>
      </c>
      <c r="AD335" s="10">
        <f t="shared" si="50"/>
        <v>0</v>
      </c>
      <c r="AE335" s="10">
        <f t="shared" si="51"/>
        <v>0</v>
      </c>
      <c r="AF335" s="10">
        <f t="shared" si="52"/>
        <v>0</v>
      </c>
      <c r="AG335" s="14">
        <f t="shared" si="53"/>
        <v>0</v>
      </c>
    </row>
    <row r="336" spans="1:33" x14ac:dyDescent="0.3">
      <c r="A336" s="8" t="s">
        <v>431</v>
      </c>
      <c r="B336" s="22">
        <v>45685</v>
      </c>
      <c r="C336" s="9" t="s">
        <v>94</v>
      </c>
      <c r="D336" s="9" t="s">
        <v>99</v>
      </c>
      <c r="E336" s="9" t="s">
        <v>47</v>
      </c>
      <c r="F336" s="9" t="s">
        <v>84</v>
      </c>
      <c r="G336" s="9" t="s">
        <v>71</v>
      </c>
      <c r="H336" s="9" t="s">
        <v>72</v>
      </c>
      <c r="I336" s="9" t="s">
        <v>59</v>
      </c>
      <c r="J336" s="9" t="s">
        <v>42</v>
      </c>
      <c r="K336" s="9" t="s">
        <v>43</v>
      </c>
      <c r="L336" s="10">
        <v>148189</v>
      </c>
      <c r="M336" s="24">
        <v>3.8</v>
      </c>
      <c r="N336" s="12">
        <v>177828</v>
      </c>
      <c r="O336" s="12">
        <v>28695</v>
      </c>
      <c r="P336" s="12">
        <v>129145</v>
      </c>
      <c r="Q336" s="12">
        <v>65715</v>
      </c>
      <c r="R336" s="12">
        <v>401383</v>
      </c>
      <c r="S336" s="12">
        <v>165643</v>
      </c>
      <c r="T336" s="12">
        <v>219563</v>
      </c>
      <c r="U336" s="12">
        <v>423331</v>
      </c>
      <c r="V336" s="13">
        <v>3.3</v>
      </c>
      <c r="W336" s="10">
        <v>14882</v>
      </c>
      <c r="X336" s="9" t="str">
        <f t="shared" si="45"/>
        <v>Jan</v>
      </c>
      <c r="Y336" s="9" t="str">
        <f t="shared" si="46"/>
        <v>2025</v>
      </c>
      <c r="Z336" s="10">
        <v>1</v>
      </c>
      <c r="AA336" s="10">
        <f t="shared" si="47"/>
        <v>1</v>
      </c>
      <c r="AB336" s="10">
        <f t="shared" si="48"/>
        <v>0</v>
      </c>
      <c r="AC336" s="10">
        <f t="shared" si="49"/>
        <v>0</v>
      </c>
      <c r="AD336" s="10">
        <f t="shared" si="50"/>
        <v>0</v>
      </c>
      <c r="AE336" s="10">
        <f t="shared" si="51"/>
        <v>0</v>
      </c>
      <c r="AF336" s="10">
        <f t="shared" si="52"/>
        <v>1</v>
      </c>
      <c r="AG336" s="14">
        <f t="shared" si="53"/>
        <v>0</v>
      </c>
    </row>
    <row r="337" spans="1:33" x14ac:dyDescent="0.3">
      <c r="A337" s="8" t="s">
        <v>432</v>
      </c>
      <c r="B337" s="22">
        <v>45898</v>
      </c>
      <c r="C337" s="9" t="s">
        <v>107</v>
      </c>
      <c r="D337" s="9" t="s">
        <v>36</v>
      </c>
      <c r="E337" s="9" t="s">
        <v>47</v>
      </c>
      <c r="F337" s="9" t="s">
        <v>38</v>
      </c>
      <c r="G337" s="9" t="s">
        <v>102</v>
      </c>
      <c r="H337" s="9" t="s">
        <v>72</v>
      </c>
      <c r="I337" s="9" t="s">
        <v>59</v>
      </c>
      <c r="J337" s="9" t="s">
        <v>111</v>
      </c>
      <c r="K337" s="9" t="s">
        <v>43</v>
      </c>
      <c r="L337" s="10">
        <v>163229</v>
      </c>
      <c r="M337" s="24">
        <v>4.2</v>
      </c>
      <c r="N337" s="12">
        <v>44894</v>
      </c>
      <c r="O337" s="12">
        <v>34916</v>
      </c>
      <c r="P337" s="12">
        <v>30861</v>
      </c>
      <c r="Q337" s="12">
        <v>132352</v>
      </c>
      <c r="R337" s="12">
        <v>243023</v>
      </c>
      <c r="S337" s="12">
        <v>113152</v>
      </c>
      <c r="T337" s="12">
        <v>285374</v>
      </c>
      <c r="U337" s="12">
        <v>454887</v>
      </c>
      <c r="V337" s="13">
        <v>4.0999999999999996</v>
      </c>
      <c r="W337" s="10">
        <v>202634</v>
      </c>
      <c r="X337" s="9" t="str">
        <f t="shared" si="45"/>
        <v>Aug</v>
      </c>
      <c r="Y337" s="9" t="str">
        <f t="shared" si="46"/>
        <v>2025</v>
      </c>
      <c r="Z337" s="10">
        <v>1</v>
      </c>
      <c r="AA337" s="10">
        <f t="shared" si="47"/>
        <v>1</v>
      </c>
      <c r="AB337" s="10">
        <f t="shared" si="48"/>
        <v>0</v>
      </c>
      <c r="AC337" s="10">
        <f t="shared" si="49"/>
        <v>0</v>
      </c>
      <c r="AD337" s="10">
        <f t="shared" si="50"/>
        <v>0</v>
      </c>
      <c r="AE337" s="10">
        <f t="shared" si="51"/>
        <v>0</v>
      </c>
      <c r="AF337" s="10">
        <f t="shared" si="52"/>
        <v>1</v>
      </c>
      <c r="AG337" s="14">
        <f t="shared" si="53"/>
        <v>0</v>
      </c>
    </row>
    <row r="338" spans="1:33" x14ac:dyDescent="0.3">
      <c r="A338" s="8" t="s">
        <v>433</v>
      </c>
      <c r="B338" s="22">
        <v>45535</v>
      </c>
      <c r="C338" s="9" t="s">
        <v>94</v>
      </c>
      <c r="D338" s="9" t="s">
        <v>80</v>
      </c>
      <c r="E338" s="9" t="s">
        <v>37</v>
      </c>
      <c r="F338" s="9" t="s">
        <v>77</v>
      </c>
      <c r="G338" s="9" t="s">
        <v>67</v>
      </c>
      <c r="H338" s="9" t="s">
        <v>40</v>
      </c>
      <c r="I338" s="9" t="s">
        <v>59</v>
      </c>
      <c r="J338" s="9" t="s">
        <v>52</v>
      </c>
      <c r="K338" s="9" t="s">
        <v>43</v>
      </c>
      <c r="L338" s="10">
        <v>69534</v>
      </c>
      <c r="M338" s="24">
        <v>3.4</v>
      </c>
      <c r="N338" s="12">
        <v>2054</v>
      </c>
      <c r="O338" s="12">
        <v>68521</v>
      </c>
      <c r="P338" s="12">
        <v>146770</v>
      </c>
      <c r="Q338" s="12">
        <v>33175</v>
      </c>
      <c r="R338" s="12">
        <v>250520</v>
      </c>
      <c r="S338" s="12">
        <v>32476</v>
      </c>
      <c r="T338" s="12">
        <v>67658</v>
      </c>
      <c r="U338" s="12">
        <v>111481</v>
      </c>
      <c r="V338" s="13">
        <v>5</v>
      </c>
      <c r="W338" s="10">
        <v>232523</v>
      </c>
      <c r="X338" s="9" t="str">
        <f t="shared" si="45"/>
        <v>Aug</v>
      </c>
      <c r="Y338" s="9" t="str">
        <f t="shared" si="46"/>
        <v>2024</v>
      </c>
      <c r="Z338" s="10">
        <v>1</v>
      </c>
      <c r="AA338" s="10">
        <f t="shared" si="47"/>
        <v>1</v>
      </c>
      <c r="AB338" s="10">
        <f t="shared" si="48"/>
        <v>0</v>
      </c>
      <c r="AC338" s="10">
        <f t="shared" si="49"/>
        <v>0</v>
      </c>
      <c r="AD338" s="10">
        <f t="shared" si="50"/>
        <v>0</v>
      </c>
      <c r="AE338" s="10">
        <f t="shared" si="51"/>
        <v>0</v>
      </c>
      <c r="AF338" s="10">
        <f t="shared" si="52"/>
        <v>0</v>
      </c>
      <c r="AG338" s="14">
        <f t="shared" si="53"/>
        <v>1</v>
      </c>
    </row>
    <row r="339" spans="1:33" x14ac:dyDescent="0.3">
      <c r="A339" s="8" t="s">
        <v>434</v>
      </c>
      <c r="B339" s="22">
        <v>45563</v>
      </c>
      <c r="C339" s="9" t="s">
        <v>90</v>
      </c>
      <c r="D339" s="9" t="s">
        <v>64</v>
      </c>
      <c r="E339" s="9" t="s">
        <v>47</v>
      </c>
      <c r="F339" s="9" t="s">
        <v>38</v>
      </c>
      <c r="G339" s="9" t="s">
        <v>95</v>
      </c>
      <c r="H339" s="9" t="s">
        <v>72</v>
      </c>
      <c r="I339" s="9" t="s">
        <v>51</v>
      </c>
      <c r="J339" s="9" t="s">
        <v>111</v>
      </c>
      <c r="K339" s="9" t="s">
        <v>43</v>
      </c>
      <c r="L339" s="10">
        <v>111691</v>
      </c>
      <c r="M339" s="24">
        <v>6.7</v>
      </c>
      <c r="N339" s="12">
        <v>133445</v>
      </c>
      <c r="O339" s="12">
        <v>63937</v>
      </c>
      <c r="P339" s="12">
        <v>187325</v>
      </c>
      <c r="Q339" s="12">
        <v>20899</v>
      </c>
      <c r="R339" s="12">
        <v>405606</v>
      </c>
      <c r="S339" s="12">
        <v>132658</v>
      </c>
      <c r="T339" s="12">
        <v>261679</v>
      </c>
      <c r="U339" s="12">
        <v>430267</v>
      </c>
      <c r="V339" s="13">
        <v>4.2</v>
      </c>
      <c r="W339" s="10">
        <v>46218</v>
      </c>
      <c r="X339" s="9" t="str">
        <f t="shared" si="45"/>
        <v>Sep</v>
      </c>
      <c r="Y339" s="9" t="str">
        <f t="shared" si="46"/>
        <v>2024</v>
      </c>
      <c r="Z339" s="10">
        <v>1</v>
      </c>
      <c r="AA339" s="10">
        <f t="shared" si="47"/>
        <v>1</v>
      </c>
      <c r="AB339" s="10">
        <f t="shared" si="48"/>
        <v>0</v>
      </c>
      <c r="AC339" s="10">
        <f t="shared" si="49"/>
        <v>0</v>
      </c>
      <c r="AD339" s="10">
        <f t="shared" si="50"/>
        <v>0</v>
      </c>
      <c r="AE339" s="10">
        <f t="shared" si="51"/>
        <v>0</v>
      </c>
      <c r="AF339" s="10">
        <f t="shared" si="52"/>
        <v>1</v>
      </c>
      <c r="AG339" s="14">
        <f t="shared" si="53"/>
        <v>0</v>
      </c>
    </row>
    <row r="340" spans="1:33" x14ac:dyDescent="0.3">
      <c r="A340" s="8" t="s">
        <v>435</v>
      </c>
      <c r="B340" s="22">
        <v>45959</v>
      </c>
      <c r="C340" s="9" t="s">
        <v>138</v>
      </c>
      <c r="D340" s="9" t="s">
        <v>80</v>
      </c>
      <c r="E340" s="9" t="s">
        <v>47</v>
      </c>
      <c r="F340" s="9" t="s">
        <v>48</v>
      </c>
      <c r="G340" s="9" t="s">
        <v>57</v>
      </c>
      <c r="H340" s="9" t="s">
        <v>92</v>
      </c>
      <c r="I340" s="9" t="s">
        <v>41</v>
      </c>
      <c r="J340" s="9" t="s">
        <v>60</v>
      </c>
      <c r="K340" s="9" t="s">
        <v>85</v>
      </c>
      <c r="L340" s="10">
        <v>92994</v>
      </c>
      <c r="M340" s="24">
        <v>6.7</v>
      </c>
      <c r="N340" s="12">
        <v>137827</v>
      </c>
      <c r="O340" s="12">
        <v>31819</v>
      </c>
      <c r="P340" s="12">
        <v>276349</v>
      </c>
      <c r="Q340" s="12">
        <v>22076</v>
      </c>
      <c r="R340" s="12">
        <v>468071</v>
      </c>
      <c r="S340" s="12">
        <v>14885</v>
      </c>
      <c r="T340" s="12">
        <v>77320</v>
      </c>
      <c r="U340" s="12">
        <v>134098</v>
      </c>
      <c r="V340" s="13">
        <v>3.5</v>
      </c>
      <c r="W340" s="10">
        <v>65070</v>
      </c>
      <c r="X340" s="9" t="str">
        <f t="shared" si="45"/>
        <v>Oct</v>
      </c>
      <c r="Y340" s="9" t="str">
        <f t="shared" si="46"/>
        <v>2025</v>
      </c>
      <c r="Z340" s="10">
        <v>1</v>
      </c>
      <c r="AA340" s="10">
        <f t="shared" si="47"/>
        <v>0</v>
      </c>
      <c r="AB340" s="10">
        <f t="shared" si="48"/>
        <v>0</v>
      </c>
      <c r="AC340" s="10">
        <f t="shared" si="49"/>
        <v>1</v>
      </c>
      <c r="AD340" s="10">
        <f t="shared" si="50"/>
        <v>0</v>
      </c>
      <c r="AE340" s="10">
        <f t="shared" si="51"/>
        <v>0</v>
      </c>
      <c r="AF340" s="10">
        <f t="shared" si="52"/>
        <v>0</v>
      </c>
      <c r="AG340" s="14">
        <f t="shared" si="53"/>
        <v>1</v>
      </c>
    </row>
    <row r="341" spans="1:33" x14ac:dyDescent="0.3">
      <c r="A341" s="8" t="s">
        <v>436</v>
      </c>
      <c r="B341" s="22">
        <v>45807</v>
      </c>
      <c r="C341" s="9" t="s">
        <v>70</v>
      </c>
      <c r="D341" s="9" t="s">
        <v>99</v>
      </c>
      <c r="E341" s="9" t="s">
        <v>47</v>
      </c>
      <c r="F341" s="9" t="s">
        <v>77</v>
      </c>
      <c r="G341" s="9" t="s">
        <v>57</v>
      </c>
      <c r="H341" s="9" t="s">
        <v>72</v>
      </c>
      <c r="I341" s="9" t="s">
        <v>59</v>
      </c>
      <c r="J341" s="9" t="s">
        <v>60</v>
      </c>
      <c r="K341" s="9" t="s">
        <v>85</v>
      </c>
      <c r="L341" s="10">
        <v>109074</v>
      </c>
      <c r="M341" s="24">
        <v>8.9</v>
      </c>
      <c r="N341" s="12">
        <v>12240</v>
      </c>
      <c r="O341" s="12">
        <v>53456</v>
      </c>
      <c r="P341" s="12">
        <v>80838</v>
      </c>
      <c r="Q341" s="12">
        <v>53926</v>
      </c>
      <c r="R341" s="12">
        <v>200460</v>
      </c>
      <c r="S341" s="12">
        <v>132759</v>
      </c>
      <c r="T341" s="12">
        <v>36329</v>
      </c>
      <c r="U341" s="12">
        <v>202964</v>
      </c>
      <c r="V341" s="13">
        <v>4.0999999999999996</v>
      </c>
      <c r="W341" s="10">
        <v>36157</v>
      </c>
      <c r="X341" s="9" t="str">
        <f t="shared" si="45"/>
        <v>May</v>
      </c>
      <c r="Y341" s="9" t="str">
        <f t="shared" si="46"/>
        <v>2025</v>
      </c>
      <c r="Z341" s="10">
        <v>1</v>
      </c>
      <c r="AA341" s="10">
        <f t="shared" si="47"/>
        <v>0</v>
      </c>
      <c r="AB341" s="10">
        <f t="shared" si="48"/>
        <v>0</v>
      </c>
      <c r="AC341" s="10">
        <f t="shared" si="49"/>
        <v>1</v>
      </c>
      <c r="AD341" s="10">
        <f t="shared" si="50"/>
        <v>0</v>
      </c>
      <c r="AE341" s="10">
        <f t="shared" si="51"/>
        <v>0</v>
      </c>
      <c r="AF341" s="10">
        <f t="shared" si="52"/>
        <v>1</v>
      </c>
      <c r="AG341" s="14">
        <f t="shared" si="53"/>
        <v>0</v>
      </c>
    </row>
    <row r="342" spans="1:33" x14ac:dyDescent="0.3">
      <c r="A342" s="8" t="s">
        <v>437</v>
      </c>
      <c r="B342" s="22">
        <v>45936</v>
      </c>
      <c r="C342" s="9" t="s">
        <v>79</v>
      </c>
      <c r="D342" s="9" t="s">
        <v>46</v>
      </c>
      <c r="E342" s="9" t="s">
        <v>37</v>
      </c>
      <c r="F342" s="9" t="s">
        <v>66</v>
      </c>
      <c r="G342" s="9" t="s">
        <v>39</v>
      </c>
      <c r="H342" s="9" t="s">
        <v>58</v>
      </c>
      <c r="I342" s="9" t="s">
        <v>59</v>
      </c>
      <c r="J342" s="9" t="s">
        <v>60</v>
      </c>
      <c r="K342" s="9" t="s">
        <v>43</v>
      </c>
      <c r="L342" s="10">
        <v>137425</v>
      </c>
      <c r="M342" s="24">
        <v>3.7</v>
      </c>
      <c r="N342" s="12">
        <v>3906</v>
      </c>
      <c r="O342" s="12">
        <v>83187</v>
      </c>
      <c r="P342" s="12">
        <v>312144</v>
      </c>
      <c r="Q342" s="12">
        <v>56579</v>
      </c>
      <c r="R342" s="12">
        <v>455816</v>
      </c>
      <c r="S342" s="12">
        <v>85260</v>
      </c>
      <c r="T342" s="12">
        <v>281446</v>
      </c>
      <c r="U342" s="12">
        <v>397262</v>
      </c>
      <c r="V342" s="13">
        <v>4.5999999999999996</v>
      </c>
      <c r="W342" s="10">
        <v>319882</v>
      </c>
      <c r="X342" s="9" t="str">
        <f t="shared" si="45"/>
        <v>Oct</v>
      </c>
      <c r="Y342" s="9" t="str">
        <f t="shared" si="46"/>
        <v>2025</v>
      </c>
      <c r="Z342" s="10">
        <v>1</v>
      </c>
      <c r="AA342" s="10">
        <f t="shared" si="47"/>
        <v>1</v>
      </c>
      <c r="AB342" s="10">
        <f t="shared" si="48"/>
        <v>0</v>
      </c>
      <c r="AC342" s="10">
        <f t="shared" si="49"/>
        <v>0</v>
      </c>
      <c r="AD342" s="10">
        <f t="shared" si="50"/>
        <v>0</v>
      </c>
      <c r="AE342" s="10">
        <f t="shared" si="51"/>
        <v>0</v>
      </c>
      <c r="AF342" s="10">
        <f t="shared" si="52"/>
        <v>1</v>
      </c>
      <c r="AG342" s="14">
        <f t="shared" si="53"/>
        <v>1</v>
      </c>
    </row>
    <row r="343" spans="1:33" x14ac:dyDescent="0.3">
      <c r="A343" s="8" t="s">
        <v>438</v>
      </c>
      <c r="B343" s="22">
        <v>45893</v>
      </c>
      <c r="C343" s="9" t="s">
        <v>90</v>
      </c>
      <c r="D343" s="9" t="s">
        <v>99</v>
      </c>
      <c r="E343" s="9" t="s">
        <v>65</v>
      </c>
      <c r="F343" s="9" t="s">
        <v>77</v>
      </c>
      <c r="G343" s="9" t="s">
        <v>67</v>
      </c>
      <c r="H343" s="9" t="s">
        <v>72</v>
      </c>
      <c r="I343" s="9" t="s">
        <v>41</v>
      </c>
      <c r="J343" s="9" t="s">
        <v>60</v>
      </c>
      <c r="K343" s="9" t="s">
        <v>43</v>
      </c>
      <c r="L343" s="10">
        <v>114991</v>
      </c>
      <c r="M343" s="24">
        <v>3.6</v>
      </c>
      <c r="N343" s="12">
        <v>14893</v>
      </c>
      <c r="O343" s="12">
        <v>39723</v>
      </c>
      <c r="P343" s="12">
        <v>215761</v>
      </c>
      <c r="Q343" s="12">
        <v>92380</v>
      </c>
      <c r="R343" s="12">
        <v>362757</v>
      </c>
      <c r="S343" s="12">
        <v>151538</v>
      </c>
      <c r="T343" s="12">
        <v>184949</v>
      </c>
      <c r="U343" s="12">
        <v>397849</v>
      </c>
      <c r="V343" s="13">
        <v>3.8</v>
      </c>
      <c r="W343" s="10">
        <v>4774</v>
      </c>
      <c r="X343" s="9" t="str">
        <f t="shared" si="45"/>
        <v>Aug</v>
      </c>
      <c r="Y343" s="9" t="str">
        <f t="shared" si="46"/>
        <v>2025</v>
      </c>
      <c r="Z343" s="10">
        <v>1</v>
      </c>
      <c r="AA343" s="10">
        <f t="shared" si="47"/>
        <v>1</v>
      </c>
      <c r="AB343" s="10">
        <f t="shared" si="48"/>
        <v>0</v>
      </c>
      <c r="AC343" s="10">
        <f t="shared" si="49"/>
        <v>0</v>
      </c>
      <c r="AD343" s="10">
        <f t="shared" si="50"/>
        <v>0</v>
      </c>
      <c r="AE343" s="10">
        <f t="shared" si="51"/>
        <v>0</v>
      </c>
      <c r="AF343" s="10">
        <f t="shared" si="52"/>
        <v>1</v>
      </c>
      <c r="AG343" s="14">
        <f t="shared" si="53"/>
        <v>0</v>
      </c>
    </row>
    <row r="344" spans="1:33" x14ac:dyDescent="0.3">
      <c r="A344" s="8" t="s">
        <v>439</v>
      </c>
      <c r="B344" s="22">
        <v>45472</v>
      </c>
      <c r="C344" s="9" t="s">
        <v>35</v>
      </c>
      <c r="D344" s="9" t="s">
        <v>76</v>
      </c>
      <c r="E344" s="9" t="s">
        <v>65</v>
      </c>
      <c r="F344" s="9" t="s">
        <v>66</v>
      </c>
      <c r="G344" s="9" t="s">
        <v>81</v>
      </c>
      <c r="H344" s="9" t="s">
        <v>92</v>
      </c>
      <c r="I344" s="9" t="s">
        <v>59</v>
      </c>
      <c r="J344" s="9" t="s">
        <v>88</v>
      </c>
      <c r="K344" s="9" t="s">
        <v>129</v>
      </c>
      <c r="L344" s="10">
        <v>49007</v>
      </c>
      <c r="M344" s="24">
        <v>2.8</v>
      </c>
      <c r="N344" s="12">
        <v>145940</v>
      </c>
      <c r="O344" s="12">
        <v>81353</v>
      </c>
      <c r="P344" s="12">
        <v>151506</v>
      </c>
      <c r="Q344" s="12">
        <v>28792</v>
      </c>
      <c r="R344" s="12">
        <v>407591</v>
      </c>
      <c r="S344" s="12">
        <v>81194</v>
      </c>
      <c r="T344" s="12">
        <v>297715</v>
      </c>
      <c r="U344" s="12">
        <v>438653</v>
      </c>
      <c r="V344" s="13">
        <v>5</v>
      </c>
      <c r="W344" s="10">
        <v>127288</v>
      </c>
      <c r="X344" s="9" t="str">
        <f t="shared" si="45"/>
        <v>Jun</v>
      </c>
      <c r="Y344" s="9" t="str">
        <f t="shared" si="46"/>
        <v>2024</v>
      </c>
      <c r="Z344" s="10">
        <v>1</v>
      </c>
      <c r="AA344" s="10">
        <f t="shared" si="47"/>
        <v>0</v>
      </c>
      <c r="AB344" s="10">
        <f t="shared" si="48"/>
        <v>0</v>
      </c>
      <c r="AC344" s="10">
        <f t="shared" si="49"/>
        <v>0</v>
      </c>
      <c r="AD344" s="10">
        <f t="shared" si="50"/>
        <v>1</v>
      </c>
      <c r="AE344" s="10">
        <f t="shared" si="51"/>
        <v>0</v>
      </c>
      <c r="AF344" s="10">
        <f t="shared" si="52"/>
        <v>0</v>
      </c>
      <c r="AG344" s="14">
        <f t="shared" si="53"/>
        <v>0</v>
      </c>
    </row>
    <row r="345" spans="1:33" x14ac:dyDescent="0.3">
      <c r="A345" s="8" t="s">
        <v>440</v>
      </c>
      <c r="B345" s="22">
        <v>45676</v>
      </c>
      <c r="C345" s="9" t="s">
        <v>98</v>
      </c>
      <c r="D345" s="9" t="s">
        <v>80</v>
      </c>
      <c r="E345" s="9" t="s">
        <v>65</v>
      </c>
      <c r="F345" s="9" t="s">
        <v>38</v>
      </c>
      <c r="G345" s="9" t="s">
        <v>81</v>
      </c>
      <c r="H345" s="9" t="s">
        <v>92</v>
      </c>
      <c r="I345" s="9" t="s">
        <v>59</v>
      </c>
      <c r="J345" s="9" t="s">
        <v>111</v>
      </c>
      <c r="K345" s="9" t="s">
        <v>43</v>
      </c>
      <c r="L345" s="10">
        <v>60775</v>
      </c>
      <c r="M345" s="24">
        <v>5.3</v>
      </c>
      <c r="N345" s="12">
        <v>183477</v>
      </c>
      <c r="O345" s="12">
        <v>45157</v>
      </c>
      <c r="P345" s="12">
        <v>135935</v>
      </c>
      <c r="Q345" s="12">
        <v>16258</v>
      </c>
      <c r="R345" s="12">
        <v>380827</v>
      </c>
      <c r="S345" s="12">
        <v>162385</v>
      </c>
      <c r="T345" s="12">
        <v>287038</v>
      </c>
      <c r="U345" s="12">
        <v>465665</v>
      </c>
      <c r="V345" s="13">
        <v>3.7</v>
      </c>
      <c r="W345" s="10">
        <v>339615</v>
      </c>
      <c r="X345" s="9" t="str">
        <f t="shared" si="45"/>
        <v>Jan</v>
      </c>
      <c r="Y345" s="9" t="str">
        <f t="shared" si="46"/>
        <v>2025</v>
      </c>
      <c r="Z345" s="10">
        <v>1</v>
      </c>
      <c r="AA345" s="10">
        <f t="shared" si="47"/>
        <v>1</v>
      </c>
      <c r="AB345" s="10">
        <f t="shared" si="48"/>
        <v>0</v>
      </c>
      <c r="AC345" s="10">
        <f t="shared" si="49"/>
        <v>0</v>
      </c>
      <c r="AD345" s="10">
        <f t="shared" si="50"/>
        <v>0</v>
      </c>
      <c r="AE345" s="10">
        <f t="shared" si="51"/>
        <v>0</v>
      </c>
      <c r="AF345" s="10">
        <f t="shared" si="52"/>
        <v>0</v>
      </c>
      <c r="AG345" s="14">
        <f t="shared" si="53"/>
        <v>0</v>
      </c>
    </row>
    <row r="346" spans="1:33" x14ac:dyDescent="0.3">
      <c r="A346" s="8" t="s">
        <v>441</v>
      </c>
      <c r="B346" s="22">
        <v>45540</v>
      </c>
      <c r="C346" s="9" t="s">
        <v>150</v>
      </c>
      <c r="D346" s="9" t="s">
        <v>64</v>
      </c>
      <c r="E346" s="9" t="s">
        <v>101</v>
      </c>
      <c r="F346" s="9" t="s">
        <v>84</v>
      </c>
      <c r="G346" s="9" t="s">
        <v>81</v>
      </c>
      <c r="H346" s="9" t="s">
        <v>92</v>
      </c>
      <c r="I346" s="9" t="s">
        <v>96</v>
      </c>
      <c r="J346" s="9" t="s">
        <v>42</v>
      </c>
      <c r="K346" s="9" t="s">
        <v>43</v>
      </c>
      <c r="L346" s="10">
        <v>52254</v>
      </c>
      <c r="M346" s="24">
        <v>7.7</v>
      </c>
      <c r="N346" s="12">
        <v>61255</v>
      </c>
      <c r="O346" s="12">
        <v>4757</v>
      </c>
      <c r="P346" s="12">
        <v>102732</v>
      </c>
      <c r="Q346" s="12">
        <v>26369</v>
      </c>
      <c r="R346" s="12">
        <v>195113</v>
      </c>
      <c r="S346" s="12">
        <v>221056</v>
      </c>
      <c r="T346" s="12">
        <v>186753</v>
      </c>
      <c r="U346" s="12">
        <v>446228</v>
      </c>
      <c r="V346" s="13">
        <v>4.5</v>
      </c>
      <c r="W346" s="10">
        <v>189903</v>
      </c>
      <c r="X346" s="9" t="str">
        <f t="shared" si="45"/>
        <v>Sep</v>
      </c>
      <c r="Y346" s="9" t="str">
        <f t="shared" si="46"/>
        <v>2024</v>
      </c>
      <c r="Z346" s="10">
        <v>1</v>
      </c>
      <c r="AA346" s="10">
        <f t="shared" si="47"/>
        <v>1</v>
      </c>
      <c r="AB346" s="10">
        <f t="shared" si="48"/>
        <v>0</v>
      </c>
      <c r="AC346" s="10">
        <f t="shared" si="49"/>
        <v>0</v>
      </c>
      <c r="AD346" s="10">
        <f t="shared" si="50"/>
        <v>0</v>
      </c>
      <c r="AE346" s="10">
        <f t="shared" si="51"/>
        <v>0</v>
      </c>
      <c r="AF346" s="10">
        <f t="shared" si="52"/>
        <v>0</v>
      </c>
      <c r="AG346" s="14">
        <f t="shared" si="53"/>
        <v>0</v>
      </c>
    </row>
    <row r="347" spans="1:33" x14ac:dyDescent="0.3">
      <c r="A347" s="8" t="s">
        <v>442</v>
      </c>
      <c r="B347" s="22">
        <v>45641</v>
      </c>
      <c r="C347" s="9" t="s">
        <v>70</v>
      </c>
      <c r="D347" s="9" t="s">
        <v>87</v>
      </c>
      <c r="E347" s="9" t="s">
        <v>47</v>
      </c>
      <c r="F347" s="9" t="s">
        <v>66</v>
      </c>
      <c r="G347" s="9" t="s">
        <v>81</v>
      </c>
      <c r="H347" s="9" t="s">
        <v>92</v>
      </c>
      <c r="I347" s="9" t="s">
        <v>59</v>
      </c>
      <c r="J347" s="9" t="s">
        <v>42</v>
      </c>
      <c r="K347" s="9" t="s">
        <v>43</v>
      </c>
      <c r="L347" s="10">
        <v>81663</v>
      </c>
      <c r="M347" s="24">
        <v>5.3</v>
      </c>
      <c r="N347" s="12">
        <v>44728</v>
      </c>
      <c r="O347" s="12">
        <v>48145</v>
      </c>
      <c r="P347" s="12">
        <v>302541</v>
      </c>
      <c r="Q347" s="12">
        <v>29130</v>
      </c>
      <c r="R347" s="12">
        <v>424544</v>
      </c>
      <c r="S347" s="12">
        <v>70589</v>
      </c>
      <c r="T347" s="12">
        <v>170568</v>
      </c>
      <c r="U347" s="12">
        <v>284048</v>
      </c>
      <c r="V347" s="13">
        <v>4.2</v>
      </c>
      <c r="W347" s="10">
        <v>42462</v>
      </c>
      <c r="X347" s="9" t="str">
        <f t="shared" si="45"/>
        <v>Dec</v>
      </c>
      <c r="Y347" s="9" t="str">
        <f t="shared" si="46"/>
        <v>2024</v>
      </c>
      <c r="Z347" s="10">
        <v>1</v>
      </c>
      <c r="AA347" s="10">
        <f t="shared" si="47"/>
        <v>1</v>
      </c>
      <c r="AB347" s="10">
        <f t="shared" si="48"/>
        <v>0</v>
      </c>
      <c r="AC347" s="10">
        <f t="shared" si="49"/>
        <v>0</v>
      </c>
      <c r="AD347" s="10">
        <f t="shared" si="50"/>
        <v>0</v>
      </c>
      <c r="AE347" s="10">
        <f t="shared" si="51"/>
        <v>0</v>
      </c>
      <c r="AF347" s="10">
        <f t="shared" si="52"/>
        <v>0</v>
      </c>
      <c r="AG347" s="14">
        <f t="shared" si="53"/>
        <v>1</v>
      </c>
    </row>
    <row r="348" spans="1:33" x14ac:dyDescent="0.3">
      <c r="A348" s="8" t="s">
        <v>443</v>
      </c>
      <c r="B348" s="22">
        <v>45758</v>
      </c>
      <c r="C348" s="9" t="s">
        <v>83</v>
      </c>
      <c r="D348" s="9" t="s">
        <v>99</v>
      </c>
      <c r="E348" s="9" t="s">
        <v>47</v>
      </c>
      <c r="F348" s="9" t="s">
        <v>84</v>
      </c>
      <c r="G348" s="9" t="s">
        <v>67</v>
      </c>
      <c r="H348" s="9" t="s">
        <v>92</v>
      </c>
      <c r="I348" s="9" t="s">
        <v>96</v>
      </c>
      <c r="J348" s="9" t="s">
        <v>42</v>
      </c>
      <c r="K348" s="9" t="s">
        <v>43</v>
      </c>
      <c r="L348" s="10">
        <v>140214</v>
      </c>
      <c r="M348" s="24">
        <v>7.6</v>
      </c>
      <c r="N348" s="12">
        <v>17492</v>
      </c>
      <c r="O348" s="12">
        <v>38059</v>
      </c>
      <c r="P348" s="12">
        <v>97957</v>
      </c>
      <c r="Q348" s="12">
        <v>74175</v>
      </c>
      <c r="R348" s="12">
        <v>227683</v>
      </c>
      <c r="S348" s="12">
        <v>42920</v>
      </c>
      <c r="T348" s="12">
        <v>74460</v>
      </c>
      <c r="U348" s="12">
        <v>173621</v>
      </c>
      <c r="V348" s="13">
        <v>4.3</v>
      </c>
      <c r="W348" s="10">
        <v>173385</v>
      </c>
      <c r="X348" s="9" t="str">
        <f t="shared" si="45"/>
        <v>Apr</v>
      </c>
      <c r="Y348" s="9" t="str">
        <f t="shared" si="46"/>
        <v>2025</v>
      </c>
      <c r="Z348" s="10">
        <v>1</v>
      </c>
      <c r="AA348" s="10">
        <f t="shared" si="47"/>
        <v>1</v>
      </c>
      <c r="AB348" s="10">
        <f t="shared" si="48"/>
        <v>0</v>
      </c>
      <c r="AC348" s="10">
        <f t="shared" si="49"/>
        <v>0</v>
      </c>
      <c r="AD348" s="10">
        <f t="shared" si="50"/>
        <v>0</v>
      </c>
      <c r="AE348" s="10">
        <f t="shared" si="51"/>
        <v>0</v>
      </c>
      <c r="AF348" s="10">
        <f t="shared" si="52"/>
        <v>1</v>
      </c>
      <c r="AG348" s="14">
        <f t="shared" si="53"/>
        <v>1</v>
      </c>
    </row>
    <row r="349" spans="1:33" x14ac:dyDescent="0.3">
      <c r="A349" s="8" t="s">
        <v>444</v>
      </c>
      <c r="B349" s="22">
        <v>45309</v>
      </c>
      <c r="C349" s="9" t="s">
        <v>90</v>
      </c>
      <c r="D349" s="9" t="s">
        <v>80</v>
      </c>
      <c r="E349" s="9" t="s">
        <v>47</v>
      </c>
      <c r="F349" s="9" t="s">
        <v>66</v>
      </c>
      <c r="G349" s="9" t="s">
        <v>102</v>
      </c>
      <c r="H349" s="9" t="s">
        <v>58</v>
      </c>
      <c r="I349" s="9" t="s">
        <v>96</v>
      </c>
      <c r="J349" s="9" t="s">
        <v>60</v>
      </c>
      <c r="K349" s="9" t="s">
        <v>43</v>
      </c>
      <c r="L349" s="10">
        <v>98068</v>
      </c>
      <c r="M349" s="24">
        <v>4.4000000000000004</v>
      </c>
      <c r="N349" s="12">
        <v>12571</v>
      </c>
      <c r="O349" s="12">
        <v>52594</v>
      </c>
      <c r="P349" s="12">
        <v>157023</v>
      </c>
      <c r="Q349" s="12">
        <v>36125</v>
      </c>
      <c r="R349" s="12">
        <v>258313</v>
      </c>
      <c r="S349" s="12">
        <v>32639</v>
      </c>
      <c r="T349" s="12">
        <v>171372</v>
      </c>
      <c r="U349" s="12">
        <v>249948</v>
      </c>
      <c r="V349" s="13">
        <v>4.2</v>
      </c>
      <c r="W349" s="10">
        <v>34334</v>
      </c>
      <c r="X349" s="9" t="str">
        <f t="shared" si="45"/>
        <v>Jan</v>
      </c>
      <c r="Y349" s="9" t="str">
        <f t="shared" si="46"/>
        <v>2024</v>
      </c>
      <c r="Z349" s="10">
        <v>1</v>
      </c>
      <c r="AA349" s="10">
        <f t="shared" si="47"/>
        <v>1</v>
      </c>
      <c r="AB349" s="10">
        <f t="shared" si="48"/>
        <v>0</v>
      </c>
      <c r="AC349" s="10">
        <f t="shared" si="49"/>
        <v>0</v>
      </c>
      <c r="AD349" s="10">
        <f t="shared" si="50"/>
        <v>0</v>
      </c>
      <c r="AE349" s="10">
        <f t="shared" si="51"/>
        <v>0</v>
      </c>
      <c r="AF349" s="10">
        <f t="shared" si="52"/>
        <v>0</v>
      </c>
      <c r="AG349" s="14">
        <f t="shared" si="53"/>
        <v>1</v>
      </c>
    </row>
    <row r="350" spans="1:33" x14ac:dyDescent="0.3">
      <c r="A350" s="8" t="s">
        <v>445</v>
      </c>
      <c r="B350" s="22">
        <v>45513</v>
      </c>
      <c r="C350" s="9" t="s">
        <v>150</v>
      </c>
      <c r="D350" s="9" t="s">
        <v>64</v>
      </c>
      <c r="E350" s="9" t="s">
        <v>65</v>
      </c>
      <c r="F350" s="9" t="s">
        <v>66</v>
      </c>
      <c r="G350" s="9" t="s">
        <v>95</v>
      </c>
      <c r="H350" s="9" t="s">
        <v>50</v>
      </c>
      <c r="I350" s="9" t="s">
        <v>51</v>
      </c>
      <c r="J350" s="9" t="s">
        <v>52</v>
      </c>
      <c r="K350" s="9" t="s">
        <v>165</v>
      </c>
      <c r="L350" s="10">
        <v>38528</v>
      </c>
      <c r="M350" s="24">
        <v>8.9</v>
      </c>
      <c r="N350" s="12">
        <v>128211</v>
      </c>
      <c r="O350" s="12">
        <v>42548</v>
      </c>
      <c r="P350" s="12">
        <v>317620</v>
      </c>
      <c r="Q350" s="12">
        <v>7161</v>
      </c>
      <c r="R350" s="12">
        <v>495540</v>
      </c>
      <c r="S350" s="12">
        <v>150708</v>
      </c>
      <c r="T350" s="12">
        <v>166522</v>
      </c>
      <c r="U350" s="12">
        <v>363747</v>
      </c>
      <c r="V350" s="13">
        <v>3.3</v>
      </c>
      <c r="W350" s="10">
        <v>249829</v>
      </c>
      <c r="X350" s="9" t="str">
        <f t="shared" si="45"/>
        <v>Aug</v>
      </c>
      <c r="Y350" s="9" t="str">
        <f t="shared" si="46"/>
        <v>2024</v>
      </c>
      <c r="Z350" s="10">
        <v>1</v>
      </c>
      <c r="AA350" s="10">
        <f t="shared" si="47"/>
        <v>0</v>
      </c>
      <c r="AB350" s="10">
        <f t="shared" si="48"/>
        <v>0</v>
      </c>
      <c r="AC350" s="10">
        <f t="shared" si="49"/>
        <v>0</v>
      </c>
      <c r="AD350" s="10">
        <f t="shared" si="50"/>
        <v>0</v>
      </c>
      <c r="AE350" s="10">
        <f t="shared" si="51"/>
        <v>1</v>
      </c>
      <c r="AF350" s="10">
        <f t="shared" si="52"/>
        <v>0</v>
      </c>
      <c r="AG350" s="14">
        <f t="shared" si="53"/>
        <v>1</v>
      </c>
    </row>
    <row r="351" spans="1:33" x14ac:dyDescent="0.3">
      <c r="A351" s="8" t="s">
        <v>446</v>
      </c>
      <c r="B351" s="22">
        <v>45617</v>
      </c>
      <c r="C351" s="9" t="s">
        <v>138</v>
      </c>
      <c r="D351" s="9" t="s">
        <v>76</v>
      </c>
      <c r="E351" s="9" t="s">
        <v>101</v>
      </c>
      <c r="F351" s="9" t="s">
        <v>38</v>
      </c>
      <c r="G351" s="9" t="s">
        <v>102</v>
      </c>
      <c r="H351" s="9" t="s">
        <v>58</v>
      </c>
      <c r="I351" s="9" t="s">
        <v>96</v>
      </c>
      <c r="J351" s="9" t="s">
        <v>68</v>
      </c>
      <c r="K351" s="9" t="s">
        <v>43</v>
      </c>
      <c r="L351" s="10">
        <v>104949</v>
      </c>
      <c r="M351" s="24">
        <v>6.6</v>
      </c>
      <c r="N351" s="12">
        <v>25513</v>
      </c>
      <c r="O351" s="12">
        <v>78101</v>
      </c>
      <c r="P351" s="12">
        <v>330762</v>
      </c>
      <c r="Q351" s="12">
        <v>56218</v>
      </c>
      <c r="R351" s="12">
        <v>490594</v>
      </c>
      <c r="S351" s="12">
        <v>81662</v>
      </c>
      <c r="T351" s="12">
        <v>56780</v>
      </c>
      <c r="U351" s="12">
        <v>150577</v>
      </c>
      <c r="V351" s="13">
        <v>4.4000000000000004</v>
      </c>
      <c r="W351" s="10">
        <v>228431</v>
      </c>
      <c r="X351" s="9" t="str">
        <f t="shared" si="45"/>
        <v>Nov</v>
      </c>
      <c r="Y351" s="9" t="str">
        <f t="shared" si="46"/>
        <v>2024</v>
      </c>
      <c r="Z351" s="10">
        <v>1</v>
      </c>
      <c r="AA351" s="10">
        <f t="shared" si="47"/>
        <v>1</v>
      </c>
      <c r="AB351" s="10">
        <f t="shared" si="48"/>
        <v>0</v>
      </c>
      <c r="AC351" s="10">
        <f t="shared" si="49"/>
        <v>0</v>
      </c>
      <c r="AD351" s="10">
        <f t="shared" si="50"/>
        <v>0</v>
      </c>
      <c r="AE351" s="10">
        <f t="shared" si="51"/>
        <v>0</v>
      </c>
      <c r="AF351" s="10">
        <f t="shared" si="52"/>
        <v>1</v>
      </c>
      <c r="AG351" s="14">
        <f t="shared" si="53"/>
        <v>1</v>
      </c>
    </row>
    <row r="352" spans="1:33" x14ac:dyDescent="0.3">
      <c r="A352" s="8" t="s">
        <v>447</v>
      </c>
      <c r="B352" s="22">
        <v>45378</v>
      </c>
      <c r="C352" s="9" t="s">
        <v>54</v>
      </c>
      <c r="D352" s="9" t="s">
        <v>55</v>
      </c>
      <c r="E352" s="9" t="s">
        <v>37</v>
      </c>
      <c r="F352" s="9" t="s">
        <v>77</v>
      </c>
      <c r="G352" s="9" t="s">
        <v>39</v>
      </c>
      <c r="H352" s="9" t="s">
        <v>58</v>
      </c>
      <c r="I352" s="9" t="s">
        <v>51</v>
      </c>
      <c r="J352" s="9" t="s">
        <v>88</v>
      </c>
      <c r="K352" s="9" t="s">
        <v>43</v>
      </c>
      <c r="L352" s="10">
        <v>144711</v>
      </c>
      <c r="M352" s="24">
        <v>9.5</v>
      </c>
      <c r="N352" s="12">
        <v>113671</v>
      </c>
      <c r="O352" s="12">
        <v>25891</v>
      </c>
      <c r="P352" s="12">
        <v>244805</v>
      </c>
      <c r="Q352" s="12">
        <v>89795</v>
      </c>
      <c r="R352" s="12">
        <v>474162</v>
      </c>
      <c r="S352" s="12">
        <v>131850</v>
      </c>
      <c r="T352" s="12">
        <v>248456</v>
      </c>
      <c r="U352" s="12">
        <v>428197</v>
      </c>
      <c r="V352" s="13">
        <v>4.5</v>
      </c>
      <c r="W352" s="10">
        <v>344596</v>
      </c>
      <c r="X352" s="9" t="str">
        <f t="shared" si="45"/>
        <v>Mar</v>
      </c>
      <c r="Y352" s="9" t="str">
        <f t="shared" si="46"/>
        <v>2024</v>
      </c>
      <c r="Z352" s="10">
        <v>1</v>
      </c>
      <c r="AA352" s="10">
        <f t="shared" si="47"/>
        <v>1</v>
      </c>
      <c r="AB352" s="10">
        <f t="shared" si="48"/>
        <v>0</v>
      </c>
      <c r="AC352" s="10">
        <f t="shared" si="49"/>
        <v>0</v>
      </c>
      <c r="AD352" s="10">
        <f t="shared" si="50"/>
        <v>0</v>
      </c>
      <c r="AE352" s="10">
        <f t="shared" si="51"/>
        <v>0</v>
      </c>
      <c r="AF352" s="10">
        <f t="shared" si="52"/>
        <v>1</v>
      </c>
      <c r="AG352" s="14">
        <f t="shared" si="53"/>
        <v>1</v>
      </c>
    </row>
    <row r="353" spans="1:33" x14ac:dyDescent="0.3">
      <c r="A353" s="8" t="s">
        <v>448</v>
      </c>
      <c r="B353" s="22">
        <v>45321</v>
      </c>
      <c r="C353" s="9" t="s">
        <v>94</v>
      </c>
      <c r="D353" s="9" t="s">
        <v>87</v>
      </c>
      <c r="E353" s="9" t="s">
        <v>47</v>
      </c>
      <c r="F353" s="9" t="s">
        <v>84</v>
      </c>
      <c r="G353" s="9" t="s">
        <v>81</v>
      </c>
      <c r="H353" s="9" t="s">
        <v>58</v>
      </c>
      <c r="I353" s="9" t="s">
        <v>51</v>
      </c>
      <c r="J353" s="9" t="s">
        <v>42</v>
      </c>
      <c r="K353" s="9" t="s">
        <v>61</v>
      </c>
      <c r="L353" s="10">
        <v>82316</v>
      </c>
      <c r="M353" s="24">
        <v>5.7</v>
      </c>
      <c r="N353" s="12">
        <v>12888</v>
      </c>
      <c r="O353" s="12">
        <v>61022</v>
      </c>
      <c r="P353" s="12">
        <v>88100</v>
      </c>
      <c r="Q353" s="12">
        <v>62556</v>
      </c>
      <c r="R353" s="12">
        <v>224566</v>
      </c>
      <c r="S353" s="12">
        <v>89299</v>
      </c>
      <c r="T353" s="12">
        <v>193758</v>
      </c>
      <c r="U353" s="12">
        <v>343016</v>
      </c>
      <c r="V353" s="13">
        <v>3.9</v>
      </c>
      <c r="W353" s="10">
        <v>152286</v>
      </c>
      <c r="X353" s="9" t="str">
        <f t="shared" si="45"/>
        <v>Jan</v>
      </c>
      <c r="Y353" s="9" t="str">
        <f t="shared" si="46"/>
        <v>2024</v>
      </c>
      <c r="Z353" s="10">
        <v>1</v>
      </c>
      <c r="AA353" s="10">
        <f t="shared" si="47"/>
        <v>0</v>
      </c>
      <c r="AB353" s="10">
        <f t="shared" si="48"/>
        <v>1</v>
      </c>
      <c r="AC353" s="10">
        <f t="shared" si="49"/>
        <v>0</v>
      </c>
      <c r="AD353" s="10">
        <f t="shared" si="50"/>
        <v>0</v>
      </c>
      <c r="AE353" s="10">
        <f t="shared" si="51"/>
        <v>0</v>
      </c>
      <c r="AF353" s="10">
        <f t="shared" si="52"/>
        <v>0</v>
      </c>
      <c r="AG353" s="14">
        <f t="shared" si="53"/>
        <v>0</v>
      </c>
    </row>
    <row r="354" spans="1:33" x14ac:dyDescent="0.3">
      <c r="A354" s="8" t="s">
        <v>449</v>
      </c>
      <c r="B354" s="22">
        <v>45458</v>
      </c>
      <c r="C354" s="9" t="s">
        <v>75</v>
      </c>
      <c r="D354" s="9" t="s">
        <v>80</v>
      </c>
      <c r="E354" s="9" t="s">
        <v>101</v>
      </c>
      <c r="F354" s="9" t="s">
        <v>56</v>
      </c>
      <c r="G354" s="9" t="s">
        <v>81</v>
      </c>
      <c r="H354" s="9" t="s">
        <v>92</v>
      </c>
      <c r="I354" s="9" t="s">
        <v>73</v>
      </c>
      <c r="J354" s="9" t="s">
        <v>111</v>
      </c>
      <c r="K354" s="9" t="s">
        <v>43</v>
      </c>
      <c r="L354" s="10">
        <v>96757</v>
      </c>
      <c r="M354" s="24">
        <v>3.9</v>
      </c>
      <c r="N354" s="12">
        <v>177416</v>
      </c>
      <c r="O354" s="12">
        <v>37873</v>
      </c>
      <c r="P354" s="12">
        <v>317507</v>
      </c>
      <c r="Q354" s="12">
        <v>33214</v>
      </c>
      <c r="R354" s="12">
        <v>566010</v>
      </c>
      <c r="S354" s="12">
        <v>95286</v>
      </c>
      <c r="T354" s="12">
        <v>136992</v>
      </c>
      <c r="U354" s="12">
        <v>261750</v>
      </c>
      <c r="V354" s="13">
        <v>4.5999999999999996</v>
      </c>
      <c r="W354" s="10">
        <v>370868</v>
      </c>
      <c r="X354" s="9" t="str">
        <f t="shared" si="45"/>
        <v>Jun</v>
      </c>
      <c r="Y354" s="9" t="str">
        <f t="shared" si="46"/>
        <v>2024</v>
      </c>
      <c r="Z354" s="10">
        <v>1</v>
      </c>
      <c r="AA354" s="10">
        <f t="shared" si="47"/>
        <v>1</v>
      </c>
      <c r="AB354" s="10">
        <f t="shared" si="48"/>
        <v>0</v>
      </c>
      <c r="AC354" s="10">
        <f t="shared" si="49"/>
        <v>0</v>
      </c>
      <c r="AD354" s="10">
        <f t="shared" si="50"/>
        <v>0</v>
      </c>
      <c r="AE354" s="10">
        <f t="shared" si="51"/>
        <v>0</v>
      </c>
      <c r="AF354" s="10">
        <f t="shared" si="52"/>
        <v>0</v>
      </c>
      <c r="AG354" s="14">
        <f t="shared" si="53"/>
        <v>1</v>
      </c>
    </row>
    <row r="355" spans="1:33" x14ac:dyDescent="0.3">
      <c r="A355" s="8" t="s">
        <v>450</v>
      </c>
      <c r="B355" s="22">
        <v>45580</v>
      </c>
      <c r="C355" s="9" t="s">
        <v>94</v>
      </c>
      <c r="D355" s="9" t="s">
        <v>64</v>
      </c>
      <c r="E355" s="9" t="s">
        <v>37</v>
      </c>
      <c r="F355" s="9" t="s">
        <v>38</v>
      </c>
      <c r="G355" s="9" t="s">
        <v>57</v>
      </c>
      <c r="H355" s="9" t="s">
        <v>58</v>
      </c>
      <c r="I355" s="9" t="s">
        <v>59</v>
      </c>
      <c r="J355" s="9" t="s">
        <v>60</v>
      </c>
      <c r="K355" s="9" t="s">
        <v>43</v>
      </c>
      <c r="L355" s="10">
        <v>122703</v>
      </c>
      <c r="M355" s="24">
        <v>2.2999999999999998</v>
      </c>
      <c r="N355" s="12">
        <v>130477</v>
      </c>
      <c r="O355" s="12">
        <v>50610</v>
      </c>
      <c r="P355" s="12">
        <v>132047</v>
      </c>
      <c r="Q355" s="12">
        <v>77888</v>
      </c>
      <c r="R355" s="12">
        <v>391022</v>
      </c>
      <c r="S355" s="12">
        <v>108164</v>
      </c>
      <c r="T355" s="12">
        <v>73610</v>
      </c>
      <c r="U355" s="12">
        <v>207693</v>
      </c>
      <c r="V355" s="13">
        <v>4.0999999999999996</v>
      </c>
      <c r="W355" s="10">
        <v>190853</v>
      </c>
      <c r="X355" s="9" t="str">
        <f t="shared" si="45"/>
        <v>Oct</v>
      </c>
      <c r="Y355" s="9" t="str">
        <f t="shared" si="46"/>
        <v>2024</v>
      </c>
      <c r="Z355" s="10">
        <v>1</v>
      </c>
      <c r="AA355" s="10">
        <f t="shared" si="47"/>
        <v>1</v>
      </c>
      <c r="AB355" s="10">
        <f t="shared" si="48"/>
        <v>0</v>
      </c>
      <c r="AC355" s="10">
        <f t="shared" si="49"/>
        <v>0</v>
      </c>
      <c r="AD355" s="10">
        <f t="shared" si="50"/>
        <v>0</v>
      </c>
      <c r="AE355" s="10">
        <f t="shared" si="51"/>
        <v>0</v>
      </c>
      <c r="AF355" s="10">
        <f t="shared" si="52"/>
        <v>1</v>
      </c>
      <c r="AG355" s="14">
        <f t="shared" si="53"/>
        <v>1</v>
      </c>
    </row>
    <row r="356" spans="1:33" x14ac:dyDescent="0.3">
      <c r="A356" s="8" t="s">
        <v>451</v>
      </c>
      <c r="B356" s="22">
        <v>45913</v>
      </c>
      <c r="C356" s="9" t="s">
        <v>150</v>
      </c>
      <c r="D356" s="9" t="s">
        <v>87</v>
      </c>
      <c r="E356" s="9" t="s">
        <v>47</v>
      </c>
      <c r="F356" s="9" t="s">
        <v>84</v>
      </c>
      <c r="G356" s="9" t="s">
        <v>67</v>
      </c>
      <c r="H356" s="9" t="s">
        <v>40</v>
      </c>
      <c r="I356" s="9" t="s">
        <v>96</v>
      </c>
      <c r="J356" s="9" t="s">
        <v>52</v>
      </c>
      <c r="K356" s="9" t="s">
        <v>129</v>
      </c>
      <c r="L356" s="10">
        <v>103737</v>
      </c>
      <c r="M356" s="24">
        <v>9.3000000000000007</v>
      </c>
      <c r="N356" s="12">
        <v>13098</v>
      </c>
      <c r="O356" s="12">
        <v>18285</v>
      </c>
      <c r="P356" s="12">
        <v>187250</v>
      </c>
      <c r="Q356" s="12">
        <v>22436</v>
      </c>
      <c r="R356" s="12">
        <v>241069</v>
      </c>
      <c r="S356" s="12">
        <v>43422</v>
      </c>
      <c r="T356" s="12">
        <v>84447</v>
      </c>
      <c r="U356" s="12">
        <v>164104</v>
      </c>
      <c r="V356" s="13">
        <v>4.2</v>
      </c>
      <c r="W356" s="10">
        <v>400825</v>
      </c>
      <c r="X356" s="9" t="str">
        <f t="shared" si="45"/>
        <v>Sep</v>
      </c>
      <c r="Y356" s="9" t="str">
        <f t="shared" si="46"/>
        <v>2025</v>
      </c>
      <c r="Z356" s="10">
        <v>1</v>
      </c>
      <c r="AA356" s="10">
        <f t="shared" si="47"/>
        <v>0</v>
      </c>
      <c r="AB356" s="10">
        <f t="shared" si="48"/>
        <v>0</v>
      </c>
      <c r="AC356" s="10">
        <f t="shared" si="49"/>
        <v>0</v>
      </c>
      <c r="AD356" s="10">
        <f t="shared" si="50"/>
        <v>1</v>
      </c>
      <c r="AE356" s="10">
        <f t="shared" si="51"/>
        <v>0</v>
      </c>
      <c r="AF356" s="10">
        <f t="shared" si="52"/>
        <v>1</v>
      </c>
      <c r="AG356" s="14">
        <f t="shared" si="53"/>
        <v>1</v>
      </c>
    </row>
    <row r="357" spans="1:33" x14ac:dyDescent="0.3">
      <c r="A357" s="8" t="s">
        <v>452</v>
      </c>
      <c r="B357" s="22">
        <v>45805</v>
      </c>
      <c r="C357" s="9" t="s">
        <v>79</v>
      </c>
      <c r="D357" s="9" t="s">
        <v>80</v>
      </c>
      <c r="E357" s="9" t="s">
        <v>47</v>
      </c>
      <c r="F357" s="9" t="s">
        <v>66</v>
      </c>
      <c r="G357" s="9" t="s">
        <v>57</v>
      </c>
      <c r="H357" s="9" t="s">
        <v>58</v>
      </c>
      <c r="I357" s="9" t="s">
        <v>96</v>
      </c>
      <c r="J357" s="9" t="s">
        <v>60</v>
      </c>
      <c r="K357" s="9" t="s">
        <v>43</v>
      </c>
      <c r="L357" s="10">
        <v>136039</v>
      </c>
      <c r="M357" s="24">
        <v>5.5</v>
      </c>
      <c r="N357" s="12">
        <v>15874</v>
      </c>
      <c r="O357" s="12">
        <v>19280</v>
      </c>
      <c r="P357" s="12">
        <v>301101</v>
      </c>
      <c r="Q357" s="12">
        <v>80413</v>
      </c>
      <c r="R357" s="12">
        <v>416668</v>
      </c>
      <c r="S357" s="12">
        <v>216460</v>
      </c>
      <c r="T357" s="12">
        <v>155574</v>
      </c>
      <c r="U357" s="12">
        <v>405307</v>
      </c>
      <c r="V357" s="13">
        <v>4.0999999999999996</v>
      </c>
      <c r="W357" s="10">
        <v>259370</v>
      </c>
      <c r="X357" s="9" t="str">
        <f t="shared" si="45"/>
        <v>May</v>
      </c>
      <c r="Y357" s="9" t="str">
        <f t="shared" si="46"/>
        <v>2025</v>
      </c>
      <c r="Z357" s="10">
        <v>1</v>
      </c>
      <c r="AA357" s="10">
        <f t="shared" si="47"/>
        <v>1</v>
      </c>
      <c r="AB357" s="10">
        <f t="shared" si="48"/>
        <v>0</v>
      </c>
      <c r="AC357" s="10">
        <f t="shared" si="49"/>
        <v>0</v>
      </c>
      <c r="AD357" s="10">
        <f t="shared" si="50"/>
        <v>0</v>
      </c>
      <c r="AE357" s="10">
        <f t="shared" si="51"/>
        <v>0</v>
      </c>
      <c r="AF357" s="10">
        <f t="shared" si="52"/>
        <v>1</v>
      </c>
      <c r="AG357" s="14">
        <f t="shared" si="53"/>
        <v>1</v>
      </c>
    </row>
    <row r="358" spans="1:33" x14ac:dyDescent="0.3">
      <c r="A358" s="8" t="s">
        <v>453</v>
      </c>
      <c r="B358" s="22">
        <v>45665</v>
      </c>
      <c r="C358" s="9" t="s">
        <v>75</v>
      </c>
      <c r="D358" s="9" t="s">
        <v>55</v>
      </c>
      <c r="E358" s="9" t="s">
        <v>101</v>
      </c>
      <c r="F358" s="9" t="s">
        <v>48</v>
      </c>
      <c r="G358" s="9" t="s">
        <v>67</v>
      </c>
      <c r="H358" s="9" t="s">
        <v>92</v>
      </c>
      <c r="I358" s="9" t="s">
        <v>51</v>
      </c>
      <c r="J358" s="9" t="s">
        <v>52</v>
      </c>
      <c r="K358" s="9" t="s">
        <v>61</v>
      </c>
      <c r="L358" s="10">
        <v>30520</v>
      </c>
      <c r="M358" s="24">
        <v>9.3000000000000007</v>
      </c>
      <c r="N358" s="12">
        <v>112095</v>
      </c>
      <c r="O358" s="12">
        <v>69679</v>
      </c>
      <c r="P358" s="12">
        <v>53474</v>
      </c>
      <c r="Q358" s="12">
        <v>24229</v>
      </c>
      <c r="R358" s="12">
        <v>259477</v>
      </c>
      <c r="S358" s="12">
        <v>31899</v>
      </c>
      <c r="T358" s="12">
        <v>206509</v>
      </c>
      <c r="U358" s="12">
        <v>275687</v>
      </c>
      <c r="V358" s="13">
        <v>4.0999999999999996</v>
      </c>
      <c r="W358" s="10">
        <v>244032</v>
      </c>
      <c r="X358" s="9" t="str">
        <f t="shared" si="45"/>
        <v>Jan</v>
      </c>
      <c r="Y358" s="9" t="str">
        <f t="shared" si="46"/>
        <v>2025</v>
      </c>
      <c r="Z358" s="10">
        <v>1</v>
      </c>
      <c r="AA358" s="10">
        <f t="shared" si="47"/>
        <v>0</v>
      </c>
      <c r="AB358" s="10">
        <f t="shared" si="48"/>
        <v>1</v>
      </c>
      <c r="AC358" s="10">
        <f t="shared" si="49"/>
        <v>0</v>
      </c>
      <c r="AD358" s="10">
        <f t="shared" si="50"/>
        <v>0</v>
      </c>
      <c r="AE358" s="10">
        <f t="shared" si="51"/>
        <v>0</v>
      </c>
      <c r="AF358" s="10">
        <f t="shared" si="52"/>
        <v>0</v>
      </c>
      <c r="AG358" s="14">
        <f t="shared" si="53"/>
        <v>0</v>
      </c>
    </row>
    <row r="359" spans="1:33" x14ac:dyDescent="0.3">
      <c r="A359" s="8" t="s">
        <v>454</v>
      </c>
      <c r="B359" s="22">
        <v>45792</v>
      </c>
      <c r="C359" s="9" t="s">
        <v>119</v>
      </c>
      <c r="D359" s="9" t="s">
        <v>36</v>
      </c>
      <c r="E359" s="9" t="s">
        <v>65</v>
      </c>
      <c r="F359" s="9" t="s">
        <v>84</v>
      </c>
      <c r="G359" s="9" t="s">
        <v>39</v>
      </c>
      <c r="H359" s="9" t="s">
        <v>40</v>
      </c>
      <c r="I359" s="9" t="s">
        <v>73</v>
      </c>
      <c r="J359" s="9" t="s">
        <v>88</v>
      </c>
      <c r="K359" s="9" t="s">
        <v>85</v>
      </c>
      <c r="L359" s="10">
        <v>101350</v>
      </c>
      <c r="M359" s="24">
        <v>6.7</v>
      </c>
      <c r="N359" s="12">
        <v>36788</v>
      </c>
      <c r="O359" s="12">
        <v>35908</v>
      </c>
      <c r="P359" s="12">
        <v>333113</v>
      </c>
      <c r="Q359" s="12">
        <v>24665</v>
      </c>
      <c r="R359" s="12">
        <v>430474</v>
      </c>
      <c r="S359" s="12">
        <v>45752</v>
      </c>
      <c r="T359" s="12">
        <v>114503</v>
      </c>
      <c r="U359" s="12">
        <v>172058</v>
      </c>
      <c r="V359" s="13">
        <v>3.9</v>
      </c>
      <c r="W359" s="10">
        <v>135426</v>
      </c>
      <c r="X359" s="9" t="str">
        <f t="shared" si="45"/>
        <v>May</v>
      </c>
      <c r="Y359" s="9" t="str">
        <f t="shared" si="46"/>
        <v>2025</v>
      </c>
      <c r="Z359" s="10">
        <v>1</v>
      </c>
      <c r="AA359" s="10">
        <f t="shared" si="47"/>
        <v>0</v>
      </c>
      <c r="AB359" s="10">
        <f t="shared" si="48"/>
        <v>0</v>
      </c>
      <c r="AC359" s="10">
        <f t="shared" si="49"/>
        <v>1</v>
      </c>
      <c r="AD359" s="10">
        <f t="shared" si="50"/>
        <v>0</v>
      </c>
      <c r="AE359" s="10">
        <f t="shared" si="51"/>
        <v>0</v>
      </c>
      <c r="AF359" s="10">
        <f t="shared" si="52"/>
        <v>1</v>
      </c>
      <c r="AG359" s="14">
        <f t="shared" si="53"/>
        <v>1</v>
      </c>
    </row>
    <row r="360" spans="1:33" x14ac:dyDescent="0.3">
      <c r="A360" s="8" t="s">
        <v>455</v>
      </c>
      <c r="B360" s="22">
        <v>45298</v>
      </c>
      <c r="C360" s="9" t="s">
        <v>35</v>
      </c>
      <c r="D360" s="9" t="s">
        <v>36</v>
      </c>
      <c r="E360" s="9" t="s">
        <v>37</v>
      </c>
      <c r="F360" s="9" t="s">
        <v>38</v>
      </c>
      <c r="G360" s="9" t="s">
        <v>39</v>
      </c>
      <c r="H360" s="9" t="s">
        <v>50</v>
      </c>
      <c r="I360" s="9" t="s">
        <v>51</v>
      </c>
      <c r="J360" s="9" t="s">
        <v>60</v>
      </c>
      <c r="K360" s="9" t="s">
        <v>43</v>
      </c>
      <c r="L360" s="10">
        <v>53424</v>
      </c>
      <c r="M360" s="24">
        <v>2.6</v>
      </c>
      <c r="N360" s="12">
        <v>20184</v>
      </c>
      <c r="O360" s="12">
        <v>62019</v>
      </c>
      <c r="P360" s="12">
        <v>160158</v>
      </c>
      <c r="Q360" s="12">
        <v>30147</v>
      </c>
      <c r="R360" s="12">
        <v>272508</v>
      </c>
      <c r="S360" s="12">
        <v>216192</v>
      </c>
      <c r="T360" s="12">
        <v>201851</v>
      </c>
      <c r="U360" s="12">
        <v>447671</v>
      </c>
      <c r="V360" s="13">
        <v>3.9</v>
      </c>
      <c r="W360" s="10">
        <v>331632</v>
      </c>
      <c r="X360" s="9" t="str">
        <f t="shared" si="45"/>
        <v>Jan</v>
      </c>
      <c r="Y360" s="9" t="str">
        <f t="shared" si="46"/>
        <v>2024</v>
      </c>
      <c r="Z360" s="10">
        <v>1</v>
      </c>
      <c r="AA360" s="10">
        <f t="shared" si="47"/>
        <v>1</v>
      </c>
      <c r="AB360" s="10">
        <f t="shared" si="48"/>
        <v>0</v>
      </c>
      <c r="AC360" s="10">
        <f t="shared" si="49"/>
        <v>0</v>
      </c>
      <c r="AD360" s="10">
        <f t="shared" si="50"/>
        <v>0</v>
      </c>
      <c r="AE360" s="10">
        <f t="shared" si="51"/>
        <v>0</v>
      </c>
      <c r="AF360" s="10">
        <f t="shared" si="52"/>
        <v>0</v>
      </c>
      <c r="AG360" s="14">
        <f t="shared" si="53"/>
        <v>0</v>
      </c>
    </row>
    <row r="361" spans="1:33" x14ac:dyDescent="0.3">
      <c r="A361" s="8" t="s">
        <v>456</v>
      </c>
      <c r="B361" s="22">
        <v>45598</v>
      </c>
      <c r="C361" s="9" t="s">
        <v>45</v>
      </c>
      <c r="D361" s="9" t="s">
        <v>64</v>
      </c>
      <c r="E361" s="9" t="s">
        <v>101</v>
      </c>
      <c r="F361" s="9" t="s">
        <v>38</v>
      </c>
      <c r="G361" s="9" t="s">
        <v>67</v>
      </c>
      <c r="H361" s="9" t="s">
        <v>40</v>
      </c>
      <c r="I361" s="9" t="s">
        <v>96</v>
      </c>
      <c r="J361" s="9" t="s">
        <v>111</v>
      </c>
      <c r="K361" s="9" t="s">
        <v>43</v>
      </c>
      <c r="L361" s="10">
        <v>184425</v>
      </c>
      <c r="M361" s="24">
        <v>6</v>
      </c>
      <c r="N361" s="12">
        <v>13871</v>
      </c>
      <c r="O361" s="12">
        <v>72354</v>
      </c>
      <c r="P361" s="12">
        <v>129034</v>
      </c>
      <c r="Q361" s="12">
        <v>78708</v>
      </c>
      <c r="R361" s="12">
        <v>293967</v>
      </c>
      <c r="S361" s="12">
        <v>211040</v>
      </c>
      <c r="T361" s="12">
        <v>118523</v>
      </c>
      <c r="U361" s="12">
        <v>374418</v>
      </c>
      <c r="V361" s="13">
        <v>3.4</v>
      </c>
      <c r="W361" s="10">
        <v>347474</v>
      </c>
      <c r="X361" s="9" t="str">
        <f t="shared" si="45"/>
        <v>Nov</v>
      </c>
      <c r="Y361" s="9" t="str">
        <f t="shared" si="46"/>
        <v>2024</v>
      </c>
      <c r="Z361" s="10">
        <v>1</v>
      </c>
      <c r="AA361" s="10">
        <f t="shared" si="47"/>
        <v>1</v>
      </c>
      <c r="AB361" s="10">
        <f t="shared" si="48"/>
        <v>0</v>
      </c>
      <c r="AC361" s="10">
        <f t="shared" si="49"/>
        <v>0</v>
      </c>
      <c r="AD361" s="10">
        <f t="shared" si="50"/>
        <v>0</v>
      </c>
      <c r="AE361" s="10">
        <f t="shared" si="51"/>
        <v>0</v>
      </c>
      <c r="AF361" s="10">
        <f t="shared" si="52"/>
        <v>1</v>
      </c>
      <c r="AG361" s="14">
        <f t="shared" si="53"/>
        <v>0</v>
      </c>
    </row>
    <row r="362" spans="1:33" x14ac:dyDescent="0.3">
      <c r="A362" s="8" t="s">
        <v>457</v>
      </c>
      <c r="B362" s="22">
        <v>45654</v>
      </c>
      <c r="C362" s="9" t="s">
        <v>107</v>
      </c>
      <c r="D362" s="9" t="s">
        <v>80</v>
      </c>
      <c r="E362" s="9" t="s">
        <v>101</v>
      </c>
      <c r="F362" s="9" t="s">
        <v>56</v>
      </c>
      <c r="G362" s="9" t="s">
        <v>67</v>
      </c>
      <c r="H362" s="9" t="s">
        <v>40</v>
      </c>
      <c r="I362" s="9" t="s">
        <v>73</v>
      </c>
      <c r="J362" s="9" t="s">
        <v>60</v>
      </c>
      <c r="K362" s="9" t="s">
        <v>43</v>
      </c>
      <c r="L362" s="10">
        <v>68287</v>
      </c>
      <c r="M362" s="24">
        <v>4.7</v>
      </c>
      <c r="N362" s="12">
        <v>118706</v>
      </c>
      <c r="O362" s="12">
        <v>25918</v>
      </c>
      <c r="P362" s="12">
        <v>301178</v>
      </c>
      <c r="Q362" s="12">
        <v>25165</v>
      </c>
      <c r="R362" s="12">
        <v>470967</v>
      </c>
      <c r="S362" s="12">
        <v>137424</v>
      </c>
      <c r="T362" s="12">
        <v>124959</v>
      </c>
      <c r="U362" s="12">
        <v>275385</v>
      </c>
      <c r="V362" s="13">
        <v>3.5</v>
      </c>
      <c r="W362" s="10">
        <v>190649</v>
      </c>
      <c r="X362" s="9" t="str">
        <f t="shared" si="45"/>
        <v>Dec</v>
      </c>
      <c r="Y362" s="9" t="str">
        <f t="shared" si="46"/>
        <v>2024</v>
      </c>
      <c r="Z362" s="10">
        <v>1</v>
      </c>
      <c r="AA362" s="10">
        <f t="shared" si="47"/>
        <v>1</v>
      </c>
      <c r="AB362" s="10">
        <f t="shared" si="48"/>
        <v>0</v>
      </c>
      <c r="AC362" s="10">
        <f t="shared" si="49"/>
        <v>0</v>
      </c>
      <c r="AD362" s="10">
        <f t="shared" si="50"/>
        <v>0</v>
      </c>
      <c r="AE362" s="10">
        <f t="shared" si="51"/>
        <v>0</v>
      </c>
      <c r="AF362" s="10">
        <f t="shared" si="52"/>
        <v>0</v>
      </c>
      <c r="AG362" s="14">
        <f t="shared" si="53"/>
        <v>1</v>
      </c>
    </row>
    <row r="363" spans="1:33" x14ac:dyDescent="0.3">
      <c r="A363" s="8" t="s">
        <v>458</v>
      </c>
      <c r="B363" s="22">
        <v>45778</v>
      </c>
      <c r="C363" s="9" t="s">
        <v>119</v>
      </c>
      <c r="D363" s="9" t="s">
        <v>64</v>
      </c>
      <c r="E363" s="9" t="s">
        <v>47</v>
      </c>
      <c r="F363" s="9" t="s">
        <v>56</v>
      </c>
      <c r="G363" s="9" t="s">
        <v>95</v>
      </c>
      <c r="H363" s="9" t="s">
        <v>40</v>
      </c>
      <c r="I363" s="9" t="s">
        <v>51</v>
      </c>
      <c r="J363" s="9" t="s">
        <v>68</v>
      </c>
      <c r="K363" s="9" t="s">
        <v>61</v>
      </c>
      <c r="L363" s="10">
        <v>111126</v>
      </c>
      <c r="M363" s="24">
        <v>3.8</v>
      </c>
      <c r="N363" s="12">
        <v>131054</v>
      </c>
      <c r="O363" s="12">
        <v>84634</v>
      </c>
      <c r="P363" s="12">
        <v>255433</v>
      </c>
      <c r="Q363" s="12">
        <v>78413</v>
      </c>
      <c r="R363" s="12">
        <v>549534</v>
      </c>
      <c r="S363" s="12">
        <v>215540</v>
      </c>
      <c r="T363" s="12">
        <v>278289</v>
      </c>
      <c r="U363" s="12">
        <v>537481</v>
      </c>
      <c r="V363" s="13">
        <v>4</v>
      </c>
      <c r="W363" s="10">
        <v>173368</v>
      </c>
      <c r="X363" s="9" t="str">
        <f t="shared" si="45"/>
        <v>May</v>
      </c>
      <c r="Y363" s="9" t="str">
        <f t="shared" si="46"/>
        <v>2025</v>
      </c>
      <c r="Z363" s="10">
        <v>1</v>
      </c>
      <c r="AA363" s="10">
        <f t="shared" si="47"/>
        <v>0</v>
      </c>
      <c r="AB363" s="10">
        <f t="shared" si="48"/>
        <v>1</v>
      </c>
      <c r="AC363" s="10">
        <f t="shared" si="49"/>
        <v>0</v>
      </c>
      <c r="AD363" s="10">
        <f t="shared" si="50"/>
        <v>0</v>
      </c>
      <c r="AE363" s="10">
        <f t="shared" si="51"/>
        <v>0</v>
      </c>
      <c r="AF363" s="10">
        <f t="shared" si="52"/>
        <v>1</v>
      </c>
      <c r="AG363" s="14">
        <f t="shared" si="53"/>
        <v>1</v>
      </c>
    </row>
    <row r="364" spans="1:33" x14ac:dyDescent="0.3">
      <c r="A364" s="8" t="s">
        <v>459</v>
      </c>
      <c r="B364" s="22">
        <v>45596</v>
      </c>
      <c r="C364" s="9" t="s">
        <v>63</v>
      </c>
      <c r="D364" s="9" t="s">
        <v>36</v>
      </c>
      <c r="E364" s="9" t="s">
        <v>47</v>
      </c>
      <c r="F364" s="9" t="s">
        <v>48</v>
      </c>
      <c r="G364" s="9" t="s">
        <v>49</v>
      </c>
      <c r="H364" s="9" t="s">
        <v>92</v>
      </c>
      <c r="I364" s="9" t="s">
        <v>59</v>
      </c>
      <c r="J364" s="9" t="s">
        <v>60</v>
      </c>
      <c r="K364" s="9" t="s">
        <v>43</v>
      </c>
      <c r="L364" s="10">
        <v>132871</v>
      </c>
      <c r="M364" s="24">
        <v>7.6</v>
      </c>
      <c r="N364" s="12">
        <v>78633</v>
      </c>
      <c r="O364" s="12">
        <v>70353</v>
      </c>
      <c r="P364" s="12">
        <v>106033</v>
      </c>
      <c r="Q364" s="12">
        <v>29823</v>
      </c>
      <c r="R364" s="12">
        <v>284842</v>
      </c>
      <c r="S364" s="12">
        <v>95379</v>
      </c>
      <c r="T364" s="12">
        <v>229231</v>
      </c>
      <c r="U364" s="12">
        <v>384859</v>
      </c>
      <c r="V364" s="13">
        <v>4.3</v>
      </c>
      <c r="W364" s="10">
        <v>277943</v>
      </c>
      <c r="X364" s="9" t="str">
        <f t="shared" si="45"/>
        <v>Oct</v>
      </c>
      <c r="Y364" s="9" t="str">
        <f t="shared" si="46"/>
        <v>2024</v>
      </c>
      <c r="Z364" s="10">
        <v>1</v>
      </c>
      <c r="AA364" s="10">
        <f t="shared" si="47"/>
        <v>1</v>
      </c>
      <c r="AB364" s="10">
        <f t="shared" si="48"/>
        <v>0</v>
      </c>
      <c r="AC364" s="10">
        <f t="shared" si="49"/>
        <v>0</v>
      </c>
      <c r="AD364" s="10">
        <f t="shared" si="50"/>
        <v>0</v>
      </c>
      <c r="AE364" s="10">
        <f t="shared" si="51"/>
        <v>0</v>
      </c>
      <c r="AF364" s="10">
        <f t="shared" si="52"/>
        <v>1</v>
      </c>
      <c r="AG364" s="14">
        <f t="shared" si="53"/>
        <v>0</v>
      </c>
    </row>
    <row r="365" spans="1:33" x14ac:dyDescent="0.3">
      <c r="A365" s="8" t="s">
        <v>460</v>
      </c>
      <c r="B365" s="22">
        <v>45435</v>
      </c>
      <c r="C365" s="9" t="s">
        <v>35</v>
      </c>
      <c r="D365" s="9" t="s">
        <v>99</v>
      </c>
      <c r="E365" s="9" t="s">
        <v>101</v>
      </c>
      <c r="F365" s="9" t="s">
        <v>38</v>
      </c>
      <c r="G365" s="9" t="s">
        <v>95</v>
      </c>
      <c r="H365" s="9" t="s">
        <v>58</v>
      </c>
      <c r="I365" s="9" t="s">
        <v>51</v>
      </c>
      <c r="J365" s="9" t="s">
        <v>88</v>
      </c>
      <c r="K365" s="9" t="s">
        <v>43</v>
      </c>
      <c r="L365" s="10">
        <v>137378</v>
      </c>
      <c r="M365" s="24">
        <v>7.9</v>
      </c>
      <c r="N365" s="12">
        <v>62242</v>
      </c>
      <c r="O365" s="12">
        <v>31834</v>
      </c>
      <c r="P365" s="12">
        <v>77817</v>
      </c>
      <c r="Q365" s="12">
        <v>80680</v>
      </c>
      <c r="R365" s="12">
        <v>252573</v>
      </c>
      <c r="S365" s="12">
        <v>67144</v>
      </c>
      <c r="T365" s="12">
        <v>46034</v>
      </c>
      <c r="U365" s="12">
        <v>151898</v>
      </c>
      <c r="V365" s="13">
        <v>3.6</v>
      </c>
      <c r="W365" s="10">
        <v>220199</v>
      </c>
      <c r="X365" s="9" t="str">
        <f t="shared" si="45"/>
        <v>May</v>
      </c>
      <c r="Y365" s="9" t="str">
        <f t="shared" si="46"/>
        <v>2024</v>
      </c>
      <c r="Z365" s="10">
        <v>1</v>
      </c>
      <c r="AA365" s="10">
        <f t="shared" si="47"/>
        <v>1</v>
      </c>
      <c r="AB365" s="10">
        <f t="shared" si="48"/>
        <v>0</v>
      </c>
      <c r="AC365" s="10">
        <f t="shared" si="49"/>
        <v>0</v>
      </c>
      <c r="AD365" s="10">
        <f t="shared" si="50"/>
        <v>0</v>
      </c>
      <c r="AE365" s="10">
        <f t="shared" si="51"/>
        <v>0</v>
      </c>
      <c r="AF365" s="10">
        <f t="shared" si="52"/>
        <v>1</v>
      </c>
      <c r="AG365" s="14">
        <f t="shared" si="53"/>
        <v>1</v>
      </c>
    </row>
    <row r="366" spans="1:33" x14ac:dyDescent="0.3">
      <c r="A366" s="8" t="s">
        <v>461</v>
      </c>
      <c r="B366" s="22">
        <v>45918</v>
      </c>
      <c r="C366" s="9" t="s">
        <v>75</v>
      </c>
      <c r="D366" s="9" t="s">
        <v>46</v>
      </c>
      <c r="E366" s="9" t="s">
        <v>101</v>
      </c>
      <c r="F366" s="9" t="s">
        <v>77</v>
      </c>
      <c r="G366" s="9" t="s">
        <v>57</v>
      </c>
      <c r="H366" s="9" t="s">
        <v>58</v>
      </c>
      <c r="I366" s="9" t="s">
        <v>96</v>
      </c>
      <c r="J366" s="9" t="s">
        <v>111</v>
      </c>
      <c r="K366" s="9" t="s">
        <v>129</v>
      </c>
      <c r="L366" s="10">
        <v>25094</v>
      </c>
      <c r="M366" s="24">
        <v>5.2</v>
      </c>
      <c r="N366" s="12">
        <v>124514</v>
      </c>
      <c r="O366" s="12">
        <v>70656</v>
      </c>
      <c r="P366" s="12">
        <v>281944</v>
      </c>
      <c r="Q366" s="12">
        <v>6470</v>
      </c>
      <c r="R366" s="12">
        <v>483584</v>
      </c>
      <c r="S366" s="12">
        <v>113485</v>
      </c>
      <c r="T366" s="12">
        <v>240764</v>
      </c>
      <c r="U366" s="12">
        <v>369591</v>
      </c>
      <c r="V366" s="13">
        <v>4.5999999999999996</v>
      </c>
      <c r="W366" s="10">
        <v>33548</v>
      </c>
      <c r="X366" s="9" t="str">
        <f t="shared" si="45"/>
        <v>Sep</v>
      </c>
      <c r="Y366" s="9" t="str">
        <f t="shared" si="46"/>
        <v>2025</v>
      </c>
      <c r="Z366" s="10">
        <v>1</v>
      </c>
      <c r="AA366" s="10">
        <f t="shared" si="47"/>
        <v>0</v>
      </c>
      <c r="AB366" s="10">
        <f t="shared" si="48"/>
        <v>0</v>
      </c>
      <c r="AC366" s="10">
        <f t="shared" si="49"/>
        <v>0</v>
      </c>
      <c r="AD366" s="10">
        <f t="shared" si="50"/>
        <v>1</v>
      </c>
      <c r="AE366" s="10">
        <f t="shared" si="51"/>
        <v>0</v>
      </c>
      <c r="AF366" s="10">
        <f t="shared" si="52"/>
        <v>0</v>
      </c>
      <c r="AG366" s="14">
        <f t="shared" si="53"/>
        <v>1</v>
      </c>
    </row>
    <row r="367" spans="1:33" x14ac:dyDescent="0.3">
      <c r="A367" s="8" t="s">
        <v>462</v>
      </c>
      <c r="B367" s="22">
        <v>45628</v>
      </c>
      <c r="C367" s="9" t="s">
        <v>109</v>
      </c>
      <c r="D367" s="9" t="s">
        <v>55</v>
      </c>
      <c r="E367" s="9" t="s">
        <v>65</v>
      </c>
      <c r="F367" s="9" t="s">
        <v>56</v>
      </c>
      <c r="G367" s="9" t="s">
        <v>71</v>
      </c>
      <c r="H367" s="9" t="s">
        <v>58</v>
      </c>
      <c r="I367" s="9" t="s">
        <v>96</v>
      </c>
      <c r="J367" s="9" t="s">
        <v>60</v>
      </c>
      <c r="K367" s="9" t="s">
        <v>43</v>
      </c>
      <c r="L367" s="10">
        <v>115801</v>
      </c>
      <c r="M367" s="24">
        <v>6.3</v>
      </c>
      <c r="N367" s="12">
        <v>135324</v>
      </c>
      <c r="O367" s="12">
        <v>56394</v>
      </c>
      <c r="P367" s="12">
        <v>279149</v>
      </c>
      <c r="Q367" s="12">
        <v>25717</v>
      </c>
      <c r="R367" s="12">
        <v>496584</v>
      </c>
      <c r="S367" s="12">
        <v>132397</v>
      </c>
      <c r="T367" s="12">
        <v>129485</v>
      </c>
      <c r="U367" s="12">
        <v>289876</v>
      </c>
      <c r="V367" s="13">
        <v>3.1</v>
      </c>
      <c r="W367" s="10">
        <v>333265</v>
      </c>
      <c r="X367" s="9" t="str">
        <f t="shared" si="45"/>
        <v>Dec</v>
      </c>
      <c r="Y367" s="9" t="str">
        <f t="shared" si="46"/>
        <v>2024</v>
      </c>
      <c r="Z367" s="10">
        <v>1</v>
      </c>
      <c r="AA367" s="10">
        <f t="shared" si="47"/>
        <v>1</v>
      </c>
      <c r="AB367" s="10">
        <f t="shared" si="48"/>
        <v>0</v>
      </c>
      <c r="AC367" s="10">
        <f t="shared" si="49"/>
        <v>0</v>
      </c>
      <c r="AD367" s="10">
        <f t="shared" si="50"/>
        <v>0</v>
      </c>
      <c r="AE367" s="10">
        <f t="shared" si="51"/>
        <v>0</v>
      </c>
      <c r="AF367" s="10">
        <f t="shared" si="52"/>
        <v>1</v>
      </c>
      <c r="AG367" s="14">
        <f t="shared" si="53"/>
        <v>1</v>
      </c>
    </row>
    <row r="368" spans="1:33" x14ac:dyDescent="0.3">
      <c r="A368" s="8" t="s">
        <v>463</v>
      </c>
      <c r="B368" s="22">
        <v>45525</v>
      </c>
      <c r="C368" s="9" t="s">
        <v>45</v>
      </c>
      <c r="D368" s="9" t="s">
        <v>80</v>
      </c>
      <c r="E368" s="9" t="s">
        <v>37</v>
      </c>
      <c r="F368" s="9" t="s">
        <v>48</v>
      </c>
      <c r="G368" s="9" t="s">
        <v>67</v>
      </c>
      <c r="H368" s="9" t="s">
        <v>58</v>
      </c>
      <c r="I368" s="9" t="s">
        <v>96</v>
      </c>
      <c r="J368" s="9" t="s">
        <v>52</v>
      </c>
      <c r="K368" s="9" t="s">
        <v>43</v>
      </c>
      <c r="L368" s="10">
        <v>87434</v>
      </c>
      <c r="M368" s="24">
        <v>6</v>
      </c>
      <c r="N368" s="12">
        <v>19138</v>
      </c>
      <c r="O368" s="12">
        <v>75913</v>
      </c>
      <c r="P368" s="12">
        <v>191590</v>
      </c>
      <c r="Q368" s="12">
        <v>36049</v>
      </c>
      <c r="R368" s="12">
        <v>322690</v>
      </c>
      <c r="S368" s="12">
        <v>215572</v>
      </c>
      <c r="T368" s="12">
        <v>93715</v>
      </c>
      <c r="U368" s="12">
        <v>340346</v>
      </c>
      <c r="V368" s="13">
        <v>4.5</v>
      </c>
      <c r="W368" s="10">
        <v>113665</v>
      </c>
      <c r="X368" s="9" t="str">
        <f t="shared" si="45"/>
        <v>Aug</v>
      </c>
      <c r="Y368" s="9" t="str">
        <f t="shared" si="46"/>
        <v>2024</v>
      </c>
      <c r="Z368" s="10">
        <v>1</v>
      </c>
      <c r="AA368" s="10">
        <f t="shared" si="47"/>
        <v>1</v>
      </c>
      <c r="AB368" s="10">
        <f t="shared" si="48"/>
        <v>0</v>
      </c>
      <c r="AC368" s="10">
        <f t="shared" si="49"/>
        <v>0</v>
      </c>
      <c r="AD368" s="10">
        <f t="shared" si="50"/>
        <v>0</v>
      </c>
      <c r="AE368" s="10">
        <f t="shared" si="51"/>
        <v>0</v>
      </c>
      <c r="AF368" s="10">
        <f t="shared" si="52"/>
        <v>0</v>
      </c>
      <c r="AG368" s="14">
        <f t="shared" si="53"/>
        <v>0</v>
      </c>
    </row>
    <row r="369" spans="1:33" x14ac:dyDescent="0.3">
      <c r="A369" s="8" t="s">
        <v>464</v>
      </c>
      <c r="B369" s="22">
        <v>45812</v>
      </c>
      <c r="C369" s="9" t="s">
        <v>109</v>
      </c>
      <c r="D369" s="9" t="s">
        <v>64</v>
      </c>
      <c r="E369" s="9" t="s">
        <v>37</v>
      </c>
      <c r="F369" s="9" t="s">
        <v>66</v>
      </c>
      <c r="G369" s="9" t="s">
        <v>49</v>
      </c>
      <c r="H369" s="9" t="s">
        <v>92</v>
      </c>
      <c r="I369" s="9" t="s">
        <v>41</v>
      </c>
      <c r="J369" s="9" t="s">
        <v>42</v>
      </c>
      <c r="K369" s="9" t="s">
        <v>85</v>
      </c>
      <c r="L369" s="10">
        <v>29063</v>
      </c>
      <c r="M369" s="24">
        <v>5.8</v>
      </c>
      <c r="N369" s="12">
        <v>137538</v>
      </c>
      <c r="O369" s="12">
        <v>7174</v>
      </c>
      <c r="P369" s="12">
        <v>120642</v>
      </c>
      <c r="Q369" s="12">
        <v>17089</v>
      </c>
      <c r="R369" s="12">
        <v>282443</v>
      </c>
      <c r="S369" s="12">
        <v>140770</v>
      </c>
      <c r="T369" s="12">
        <v>54257</v>
      </c>
      <c r="U369" s="12">
        <v>208623</v>
      </c>
      <c r="V369" s="13">
        <v>4</v>
      </c>
      <c r="W369" s="10">
        <v>302695</v>
      </c>
      <c r="X369" s="9" t="str">
        <f t="shared" si="45"/>
        <v>Jun</v>
      </c>
      <c r="Y369" s="9" t="str">
        <f t="shared" si="46"/>
        <v>2025</v>
      </c>
      <c r="Z369" s="10">
        <v>1</v>
      </c>
      <c r="AA369" s="10">
        <f t="shared" si="47"/>
        <v>0</v>
      </c>
      <c r="AB369" s="10">
        <f t="shared" si="48"/>
        <v>0</v>
      </c>
      <c r="AC369" s="10">
        <f t="shared" si="49"/>
        <v>1</v>
      </c>
      <c r="AD369" s="10">
        <f t="shared" si="50"/>
        <v>0</v>
      </c>
      <c r="AE369" s="10">
        <f t="shared" si="51"/>
        <v>0</v>
      </c>
      <c r="AF369" s="10">
        <f t="shared" si="52"/>
        <v>0</v>
      </c>
      <c r="AG369" s="14">
        <f t="shared" si="53"/>
        <v>1</v>
      </c>
    </row>
    <row r="370" spans="1:33" x14ac:dyDescent="0.3">
      <c r="A370" s="8" t="s">
        <v>465</v>
      </c>
      <c r="B370" s="22">
        <v>45554</v>
      </c>
      <c r="C370" s="9" t="s">
        <v>105</v>
      </c>
      <c r="D370" s="9" t="s">
        <v>87</v>
      </c>
      <c r="E370" s="9" t="s">
        <v>65</v>
      </c>
      <c r="F370" s="9" t="s">
        <v>48</v>
      </c>
      <c r="G370" s="9" t="s">
        <v>102</v>
      </c>
      <c r="H370" s="9" t="s">
        <v>58</v>
      </c>
      <c r="I370" s="9" t="s">
        <v>59</v>
      </c>
      <c r="J370" s="9" t="s">
        <v>111</v>
      </c>
      <c r="K370" s="9" t="s">
        <v>43</v>
      </c>
      <c r="L370" s="10">
        <v>140720</v>
      </c>
      <c r="M370" s="24">
        <v>7.4</v>
      </c>
      <c r="N370" s="12">
        <v>135657</v>
      </c>
      <c r="O370" s="12">
        <v>62520</v>
      </c>
      <c r="P370" s="12">
        <v>126938</v>
      </c>
      <c r="Q370" s="12">
        <v>38086</v>
      </c>
      <c r="R370" s="12">
        <v>363201</v>
      </c>
      <c r="S370" s="12">
        <v>180527</v>
      </c>
      <c r="T370" s="12">
        <v>294388</v>
      </c>
      <c r="U370" s="12">
        <v>518819</v>
      </c>
      <c r="V370" s="13">
        <v>4.4000000000000004</v>
      </c>
      <c r="W370" s="10">
        <v>221552</v>
      </c>
      <c r="X370" s="9" t="str">
        <f t="shared" si="45"/>
        <v>Sep</v>
      </c>
      <c r="Y370" s="9" t="str">
        <f t="shared" si="46"/>
        <v>2024</v>
      </c>
      <c r="Z370" s="10">
        <v>1</v>
      </c>
      <c r="AA370" s="10">
        <f t="shared" si="47"/>
        <v>1</v>
      </c>
      <c r="AB370" s="10">
        <f t="shared" si="48"/>
        <v>0</v>
      </c>
      <c r="AC370" s="10">
        <f t="shared" si="49"/>
        <v>0</v>
      </c>
      <c r="AD370" s="10">
        <f t="shared" si="50"/>
        <v>0</v>
      </c>
      <c r="AE370" s="10">
        <f t="shared" si="51"/>
        <v>0</v>
      </c>
      <c r="AF370" s="10">
        <f t="shared" si="52"/>
        <v>1</v>
      </c>
      <c r="AG370" s="14">
        <f t="shared" si="53"/>
        <v>0</v>
      </c>
    </row>
    <row r="371" spans="1:33" x14ac:dyDescent="0.3">
      <c r="A371" s="8" t="s">
        <v>466</v>
      </c>
      <c r="B371" s="22">
        <v>45352</v>
      </c>
      <c r="C371" s="9" t="s">
        <v>117</v>
      </c>
      <c r="D371" s="9" t="s">
        <v>55</v>
      </c>
      <c r="E371" s="9" t="s">
        <v>47</v>
      </c>
      <c r="F371" s="9" t="s">
        <v>56</v>
      </c>
      <c r="G371" s="9" t="s">
        <v>57</v>
      </c>
      <c r="H371" s="9" t="s">
        <v>50</v>
      </c>
      <c r="I371" s="9" t="s">
        <v>59</v>
      </c>
      <c r="J371" s="9" t="s">
        <v>68</v>
      </c>
      <c r="K371" s="9" t="s">
        <v>43</v>
      </c>
      <c r="L371" s="10">
        <v>97125</v>
      </c>
      <c r="M371" s="24">
        <v>4.5999999999999996</v>
      </c>
      <c r="N371" s="12">
        <v>46807</v>
      </c>
      <c r="O371" s="12">
        <v>11334</v>
      </c>
      <c r="P371" s="12">
        <v>104971</v>
      </c>
      <c r="Q371" s="12">
        <v>20351</v>
      </c>
      <c r="R371" s="12">
        <v>183463</v>
      </c>
      <c r="S371" s="12">
        <v>12567</v>
      </c>
      <c r="T371" s="12">
        <v>127077</v>
      </c>
      <c r="U371" s="12">
        <v>185182</v>
      </c>
      <c r="V371" s="13">
        <v>3.8</v>
      </c>
      <c r="W371" s="10">
        <v>159068</v>
      </c>
      <c r="X371" s="9" t="str">
        <f t="shared" si="45"/>
        <v>Mar</v>
      </c>
      <c r="Y371" s="9" t="str">
        <f t="shared" si="46"/>
        <v>2024</v>
      </c>
      <c r="Z371" s="10">
        <v>1</v>
      </c>
      <c r="AA371" s="10">
        <f t="shared" si="47"/>
        <v>1</v>
      </c>
      <c r="AB371" s="10">
        <f t="shared" si="48"/>
        <v>0</v>
      </c>
      <c r="AC371" s="10">
        <f t="shared" si="49"/>
        <v>0</v>
      </c>
      <c r="AD371" s="10">
        <f t="shared" si="50"/>
        <v>0</v>
      </c>
      <c r="AE371" s="10">
        <f t="shared" si="51"/>
        <v>0</v>
      </c>
      <c r="AF371" s="10">
        <f t="shared" si="52"/>
        <v>0</v>
      </c>
      <c r="AG371" s="14">
        <f t="shared" si="53"/>
        <v>0</v>
      </c>
    </row>
    <row r="372" spans="1:33" x14ac:dyDescent="0.3">
      <c r="A372" s="8" t="s">
        <v>467</v>
      </c>
      <c r="B372" s="22">
        <v>45742</v>
      </c>
      <c r="C372" s="9" t="s">
        <v>90</v>
      </c>
      <c r="D372" s="9" t="s">
        <v>87</v>
      </c>
      <c r="E372" s="9" t="s">
        <v>47</v>
      </c>
      <c r="F372" s="9" t="s">
        <v>77</v>
      </c>
      <c r="G372" s="9" t="s">
        <v>71</v>
      </c>
      <c r="H372" s="9" t="s">
        <v>50</v>
      </c>
      <c r="I372" s="9" t="s">
        <v>73</v>
      </c>
      <c r="J372" s="9" t="s">
        <v>60</v>
      </c>
      <c r="K372" s="9" t="s">
        <v>43</v>
      </c>
      <c r="L372" s="10">
        <v>117567</v>
      </c>
      <c r="M372" s="24">
        <v>5.8</v>
      </c>
      <c r="N372" s="12">
        <v>78579</v>
      </c>
      <c r="O372" s="12">
        <v>55018</v>
      </c>
      <c r="P372" s="12">
        <v>78855</v>
      </c>
      <c r="Q372" s="12">
        <v>84842</v>
      </c>
      <c r="R372" s="12">
        <v>297294</v>
      </c>
      <c r="S372" s="12">
        <v>187541</v>
      </c>
      <c r="T372" s="12">
        <v>264620</v>
      </c>
      <c r="U372" s="12">
        <v>472082</v>
      </c>
      <c r="V372" s="13">
        <v>4.5</v>
      </c>
      <c r="W372" s="10">
        <v>108975</v>
      </c>
      <c r="X372" s="9" t="str">
        <f t="shared" si="45"/>
        <v>Mar</v>
      </c>
      <c r="Y372" s="9" t="str">
        <f t="shared" si="46"/>
        <v>2025</v>
      </c>
      <c r="Z372" s="10">
        <v>1</v>
      </c>
      <c r="AA372" s="10">
        <f t="shared" si="47"/>
        <v>1</v>
      </c>
      <c r="AB372" s="10">
        <f t="shared" si="48"/>
        <v>0</v>
      </c>
      <c r="AC372" s="10">
        <f t="shared" si="49"/>
        <v>0</v>
      </c>
      <c r="AD372" s="10">
        <f t="shared" si="50"/>
        <v>0</v>
      </c>
      <c r="AE372" s="10">
        <f t="shared" si="51"/>
        <v>0</v>
      </c>
      <c r="AF372" s="10">
        <f t="shared" si="52"/>
        <v>1</v>
      </c>
      <c r="AG372" s="14">
        <f t="shared" si="53"/>
        <v>0</v>
      </c>
    </row>
    <row r="373" spans="1:33" x14ac:dyDescent="0.3">
      <c r="A373" s="8" t="s">
        <v>468</v>
      </c>
      <c r="B373" s="22">
        <v>45737</v>
      </c>
      <c r="C373" s="9" t="s">
        <v>83</v>
      </c>
      <c r="D373" s="9" t="s">
        <v>99</v>
      </c>
      <c r="E373" s="9" t="s">
        <v>101</v>
      </c>
      <c r="F373" s="9" t="s">
        <v>38</v>
      </c>
      <c r="G373" s="9" t="s">
        <v>67</v>
      </c>
      <c r="H373" s="9" t="s">
        <v>58</v>
      </c>
      <c r="I373" s="9" t="s">
        <v>96</v>
      </c>
      <c r="J373" s="9" t="s">
        <v>111</v>
      </c>
      <c r="K373" s="9" t="s">
        <v>43</v>
      </c>
      <c r="L373" s="10">
        <v>116578</v>
      </c>
      <c r="M373" s="24">
        <v>5.2</v>
      </c>
      <c r="N373" s="12">
        <v>178039</v>
      </c>
      <c r="O373" s="12">
        <v>67509</v>
      </c>
      <c r="P373" s="12">
        <v>282834</v>
      </c>
      <c r="Q373" s="12">
        <v>32003</v>
      </c>
      <c r="R373" s="12">
        <v>560385</v>
      </c>
      <c r="S373" s="12">
        <v>143333</v>
      </c>
      <c r="T373" s="12">
        <v>105168</v>
      </c>
      <c r="U373" s="12">
        <v>284676</v>
      </c>
      <c r="V373" s="13">
        <v>4.5</v>
      </c>
      <c r="W373" s="10">
        <v>289108</v>
      </c>
      <c r="X373" s="9" t="str">
        <f t="shared" si="45"/>
        <v>Mar</v>
      </c>
      <c r="Y373" s="9" t="str">
        <f t="shared" si="46"/>
        <v>2025</v>
      </c>
      <c r="Z373" s="10">
        <v>1</v>
      </c>
      <c r="AA373" s="10">
        <f t="shared" si="47"/>
        <v>1</v>
      </c>
      <c r="AB373" s="10">
        <f t="shared" si="48"/>
        <v>0</v>
      </c>
      <c r="AC373" s="10">
        <f t="shared" si="49"/>
        <v>0</v>
      </c>
      <c r="AD373" s="10">
        <f t="shared" si="50"/>
        <v>0</v>
      </c>
      <c r="AE373" s="10">
        <f t="shared" si="51"/>
        <v>0</v>
      </c>
      <c r="AF373" s="10">
        <f t="shared" si="52"/>
        <v>1</v>
      </c>
      <c r="AG373" s="14">
        <f t="shared" si="53"/>
        <v>1</v>
      </c>
    </row>
    <row r="374" spans="1:33" x14ac:dyDescent="0.3">
      <c r="A374" s="8" t="s">
        <v>469</v>
      </c>
      <c r="B374" s="22">
        <v>46021</v>
      </c>
      <c r="C374" s="9" t="s">
        <v>117</v>
      </c>
      <c r="D374" s="9" t="s">
        <v>36</v>
      </c>
      <c r="E374" s="9" t="s">
        <v>65</v>
      </c>
      <c r="F374" s="9" t="s">
        <v>56</v>
      </c>
      <c r="G374" s="9" t="s">
        <v>67</v>
      </c>
      <c r="H374" s="9" t="s">
        <v>50</v>
      </c>
      <c r="I374" s="9" t="s">
        <v>96</v>
      </c>
      <c r="J374" s="9" t="s">
        <v>88</v>
      </c>
      <c r="K374" s="9" t="s">
        <v>43</v>
      </c>
      <c r="L374" s="10">
        <v>51290</v>
      </c>
      <c r="M374" s="24">
        <v>7.2</v>
      </c>
      <c r="N374" s="12">
        <v>13058</v>
      </c>
      <c r="O374" s="12">
        <v>6385</v>
      </c>
      <c r="P374" s="12">
        <v>188490</v>
      </c>
      <c r="Q374" s="12">
        <v>13780</v>
      </c>
      <c r="R374" s="12">
        <v>221713</v>
      </c>
      <c r="S374" s="12">
        <v>210192</v>
      </c>
      <c r="T374" s="12">
        <v>53133</v>
      </c>
      <c r="U374" s="12">
        <v>312067</v>
      </c>
      <c r="V374" s="13">
        <v>3.6</v>
      </c>
      <c r="W374" s="10">
        <v>311186</v>
      </c>
      <c r="X374" s="9" t="str">
        <f t="shared" si="45"/>
        <v>Dec</v>
      </c>
      <c r="Y374" s="9" t="str">
        <f t="shared" si="46"/>
        <v>2025</v>
      </c>
      <c r="Z374" s="10">
        <v>1</v>
      </c>
      <c r="AA374" s="10">
        <f t="shared" si="47"/>
        <v>1</v>
      </c>
      <c r="AB374" s="10">
        <f t="shared" si="48"/>
        <v>0</v>
      </c>
      <c r="AC374" s="10">
        <f t="shared" si="49"/>
        <v>0</v>
      </c>
      <c r="AD374" s="10">
        <f t="shared" si="50"/>
        <v>0</v>
      </c>
      <c r="AE374" s="10">
        <f t="shared" si="51"/>
        <v>0</v>
      </c>
      <c r="AF374" s="10">
        <f t="shared" si="52"/>
        <v>0</v>
      </c>
      <c r="AG374" s="14">
        <f t="shared" si="53"/>
        <v>0</v>
      </c>
    </row>
    <row r="375" spans="1:33" x14ac:dyDescent="0.3">
      <c r="A375" s="8" t="s">
        <v>470</v>
      </c>
      <c r="B375" s="22">
        <v>45388</v>
      </c>
      <c r="C375" s="9" t="s">
        <v>150</v>
      </c>
      <c r="D375" s="9" t="s">
        <v>80</v>
      </c>
      <c r="E375" s="9" t="s">
        <v>101</v>
      </c>
      <c r="F375" s="9" t="s">
        <v>56</v>
      </c>
      <c r="G375" s="9" t="s">
        <v>49</v>
      </c>
      <c r="H375" s="9" t="s">
        <v>72</v>
      </c>
      <c r="I375" s="9" t="s">
        <v>41</v>
      </c>
      <c r="J375" s="9" t="s">
        <v>52</v>
      </c>
      <c r="K375" s="9" t="s">
        <v>85</v>
      </c>
      <c r="L375" s="10">
        <v>95524</v>
      </c>
      <c r="M375" s="24">
        <v>3.4</v>
      </c>
      <c r="N375" s="12">
        <v>103932</v>
      </c>
      <c r="O375" s="12">
        <v>34471</v>
      </c>
      <c r="P375" s="12">
        <v>314560</v>
      </c>
      <c r="Q375" s="12">
        <v>44091</v>
      </c>
      <c r="R375" s="12">
        <v>497054</v>
      </c>
      <c r="S375" s="12">
        <v>181605</v>
      </c>
      <c r="T375" s="12">
        <v>201954</v>
      </c>
      <c r="U375" s="12">
        <v>407285</v>
      </c>
      <c r="V375" s="13">
        <v>4.2</v>
      </c>
      <c r="W375" s="10">
        <v>411390</v>
      </c>
      <c r="X375" s="9" t="str">
        <f t="shared" si="45"/>
        <v>Apr</v>
      </c>
      <c r="Y375" s="9" t="str">
        <f t="shared" si="46"/>
        <v>2024</v>
      </c>
      <c r="Z375" s="10">
        <v>1</v>
      </c>
      <c r="AA375" s="10">
        <f t="shared" si="47"/>
        <v>0</v>
      </c>
      <c r="AB375" s="10">
        <f t="shared" si="48"/>
        <v>0</v>
      </c>
      <c r="AC375" s="10">
        <f t="shared" si="49"/>
        <v>1</v>
      </c>
      <c r="AD375" s="10">
        <f t="shared" si="50"/>
        <v>0</v>
      </c>
      <c r="AE375" s="10">
        <f t="shared" si="51"/>
        <v>0</v>
      </c>
      <c r="AF375" s="10">
        <f t="shared" si="52"/>
        <v>0</v>
      </c>
      <c r="AG375" s="14">
        <f t="shared" si="53"/>
        <v>1</v>
      </c>
    </row>
    <row r="376" spans="1:33" x14ac:dyDescent="0.3">
      <c r="A376" s="8" t="s">
        <v>471</v>
      </c>
      <c r="B376" s="22">
        <v>46017</v>
      </c>
      <c r="C376" s="9" t="s">
        <v>54</v>
      </c>
      <c r="D376" s="9" t="s">
        <v>87</v>
      </c>
      <c r="E376" s="9" t="s">
        <v>37</v>
      </c>
      <c r="F376" s="9" t="s">
        <v>48</v>
      </c>
      <c r="G376" s="9" t="s">
        <v>39</v>
      </c>
      <c r="H376" s="9" t="s">
        <v>92</v>
      </c>
      <c r="I376" s="9" t="s">
        <v>41</v>
      </c>
      <c r="J376" s="9" t="s">
        <v>111</v>
      </c>
      <c r="K376" s="9" t="s">
        <v>61</v>
      </c>
      <c r="L376" s="10">
        <v>49832</v>
      </c>
      <c r="M376" s="24">
        <v>3.6</v>
      </c>
      <c r="N376" s="12">
        <v>102479</v>
      </c>
      <c r="O376" s="12">
        <v>24057</v>
      </c>
      <c r="P376" s="12">
        <v>98581</v>
      </c>
      <c r="Q376" s="12">
        <v>27759</v>
      </c>
      <c r="R376" s="12">
        <v>252876</v>
      </c>
      <c r="S376" s="12">
        <v>101048</v>
      </c>
      <c r="T376" s="12">
        <v>168159</v>
      </c>
      <c r="U376" s="12">
        <v>313364</v>
      </c>
      <c r="V376" s="13">
        <v>4.2</v>
      </c>
      <c r="W376" s="10">
        <v>266005</v>
      </c>
      <c r="X376" s="9" t="str">
        <f t="shared" si="45"/>
        <v>Dec</v>
      </c>
      <c r="Y376" s="9" t="str">
        <f t="shared" si="46"/>
        <v>2025</v>
      </c>
      <c r="Z376" s="10">
        <v>1</v>
      </c>
      <c r="AA376" s="10">
        <f t="shared" si="47"/>
        <v>0</v>
      </c>
      <c r="AB376" s="10">
        <f t="shared" si="48"/>
        <v>1</v>
      </c>
      <c r="AC376" s="10">
        <f t="shared" si="49"/>
        <v>0</v>
      </c>
      <c r="AD376" s="10">
        <f t="shared" si="50"/>
        <v>0</v>
      </c>
      <c r="AE376" s="10">
        <f t="shared" si="51"/>
        <v>0</v>
      </c>
      <c r="AF376" s="10">
        <f t="shared" si="52"/>
        <v>0</v>
      </c>
      <c r="AG376" s="14">
        <f t="shared" si="53"/>
        <v>0</v>
      </c>
    </row>
    <row r="377" spans="1:33" x14ac:dyDescent="0.3">
      <c r="A377" s="8" t="s">
        <v>472</v>
      </c>
      <c r="B377" s="22">
        <v>45394</v>
      </c>
      <c r="C377" s="9" t="s">
        <v>35</v>
      </c>
      <c r="D377" s="9" t="s">
        <v>80</v>
      </c>
      <c r="E377" s="9" t="s">
        <v>65</v>
      </c>
      <c r="F377" s="9" t="s">
        <v>56</v>
      </c>
      <c r="G377" s="9" t="s">
        <v>67</v>
      </c>
      <c r="H377" s="9" t="s">
        <v>72</v>
      </c>
      <c r="I377" s="9" t="s">
        <v>96</v>
      </c>
      <c r="J377" s="9" t="s">
        <v>60</v>
      </c>
      <c r="K377" s="9" t="s">
        <v>43</v>
      </c>
      <c r="L377" s="10">
        <v>107212</v>
      </c>
      <c r="M377" s="24">
        <v>5.3</v>
      </c>
      <c r="N377" s="12">
        <v>140769</v>
      </c>
      <c r="O377" s="12">
        <v>17269</v>
      </c>
      <c r="P377" s="12">
        <v>128994</v>
      </c>
      <c r="Q377" s="12">
        <v>45184</v>
      </c>
      <c r="R377" s="12">
        <v>332216</v>
      </c>
      <c r="S377" s="12">
        <v>79932</v>
      </c>
      <c r="T377" s="12">
        <v>43061</v>
      </c>
      <c r="U377" s="12">
        <v>140206</v>
      </c>
      <c r="V377" s="13">
        <v>4.3</v>
      </c>
      <c r="W377" s="10">
        <v>129826</v>
      </c>
      <c r="X377" s="9" t="str">
        <f t="shared" si="45"/>
        <v>Apr</v>
      </c>
      <c r="Y377" s="9" t="str">
        <f t="shared" si="46"/>
        <v>2024</v>
      </c>
      <c r="Z377" s="10">
        <v>1</v>
      </c>
      <c r="AA377" s="10">
        <f t="shared" si="47"/>
        <v>1</v>
      </c>
      <c r="AB377" s="10">
        <f t="shared" si="48"/>
        <v>0</v>
      </c>
      <c r="AC377" s="10">
        <f t="shared" si="49"/>
        <v>0</v>
      </c>
      <c r="AD377" s="10">
        <f t="shared" si="50"/>
        <v>0</v>
      </c>
      <c r="AE377" s="10">
        <f t="shared" si="51"/>
        <v>0</v>
      </c>
      <c r="AF377" s="10">
        <f t="shared" si="52"/>
        <v>1</v>
      </c>
      <c r="AG377" s="14">
        <f t="shared" si="53"/>
        <v>1</v>
      </c>
    </row>
    <row r="378" spans="1:33" x14ac:dyDescent="0.3">
      <c r="A378" s="8" t="s">
        <v>473</v>
      </c>
      <c r="B378" s="22">
        <v>45755</v>
      </c>
      <c r="C378" s="9" t="s">
        <v>79</v>
      </c>
      <c r="D378" s="9" t="s">
        <v>76</v>
      </c>
      <c r="E378" s="9" t="s">
        <v>101</v>
      </c>
      <c r="F378" s="9" t="s">
        <v>66</v>
      </c>
      <c r="G378" s="9" t="s">
        <v>81</v>
      </c>
      <c r="H378" s="9" t="s">
        <v>50</v>
      </c>
      <c r="I378" s="9" t="s">
        <v>96</v>
      </c>
      <c r="J378" s="9" t="s">
        <v>42</v>
      </c>
      <c r="K378" s="9" t="s">
        <v>43</v>
      </c>
      <c r="L378" s="10">
        <v>24415</v>
      </c>
      <c r="M378" s="24">
        <v>6.8</v>
      </c>
      <c r="N378" s="12">
        <v>38939</v>
      </c>
      <c r="O378" s="12">
        <v>37867</v>
      </c>
      <c r="P378" s="12">
        <v>82523</v>
      </c>
      <c r="Q378" s="12">
        <v>10918</v>
      </c>
      <c r="R378" s="12">
        <v>170247</v>
      </c>
      <c r="S378" s="12">
        <v>58144</v>
      </c>
      <c r="T378" s="12">
        <v>217628</v>
      </c>
      <c r="U378" s="12">
        <v>283958</v>
      </c>
      <c r="V378" s="13">
        <v>4.5</v>
      </c>
      <c r="W378" s="10">
        <v>332245</v>
      </c>
      <c r="X378" s="9" t="str">
        <f t="shared" si="45"/>
        <v>Apr</v>
      </c>
      <c r="Y378" s="9" t="str">
        <f t="shared" si="46"/>
        <v>2025</v>
      </c>
      <c r="Z378" s="10">
        <v>1</v>
      </c>
      <c r="AA378" s="10">
        <f t="shared" si="47"/>
        <v>1</v>
      </c>
      <c r="AB378" s="10">
        <f t="shared" si="48"/>
        <v>0</v>
      </c>
      <c r="AC378" s="10">
        <f t="shared" si="49"/>
        <v>0</v>
      </c>
      <c r="AD378" s="10">
        <f t="shared" si="50"/>
        <v>0</v>
      </c>
      <c r="AE378" s="10">
        <f t="shared" si="51"/>
        <v>0</v>
      </c>
      <c r="AF378" s="10">
        <f t="shared" si="52"/>
        <v>0</v>
      </c>
      <c r="AG378" s="14">
        <f t="shared" si="53"/>
        <v>0</v>
      </c>
    </row>
    <row r="379" spans="1:33" x14ac:dyDescent="0.3">
      <c r="A379" s="8" t="s">
        <v>474</v>
      </c>
      <c r="B379" s="22">
        <v>45849</v>
      </c>
      <c r="C379" s="9" t="s">
        <v>119</v>
      </c>
      <c r="D379" s="9" t="s">
        <v>55</v>
      </c>
      <c r="E379" s="9" t="s">
        <v>47</v>
      </c>
      <c r="F379" s="9" t="s">
        <v>56</v>
      </c>
      <c r="G379" s="9" t="s">
        <v>67</v>
      </c>
      <c r="H379" s="9" t="s">
        <v>50</v>
      </c>
      <c r="I379" s="9" t="s">
        <v>96</v>
      </c>
      <c r="J379" s="9" t="s">
        <v>111</v>
      </c>
      <c r="K379" s="9" t="s">
        <v>43</v>
      </c>
      <c r="L379" s="10">
        <v>72490</v>
      </c>
      <c r="M379" s="24">
        <v>4.7</v>
      </c>
      <c r="N379" s="12">
        <v>141774</v>
      </c>
      <c r="O379" s="12">
        <v>17552</v>
      </c>
      <c r="P379" s="12">
        <v>62423</v>
      </c>
      <c r="Q379" s="12">
        <v>20941</v>
      </c>
      <c r="R379" s="12">
        <v>242690</v>
      </c>
      <c r="S379" s="12">
        <v>15553</v>
      </c>
      <c r="T379" s="12">
        <v>133914</v>
      </c>
      <c r="U379" s="12">
        <v>197017</v>
      </c>
      <c r="V379" s="13">
        <v>4.8</v>
      </c>
      <c r="W379" s="10">
        <v>93103</v>
      </c>
      <c r="X379" s="9" t="str">
        <f t="shared" si="45"/>
        <v>Jul</v>
      </c>
      <c r="Y379" s="9" t="str">
        <f t="shared" si="46"/>
        <v>2025</v>
      </c>
      <c r="Z379" s="10">
        <v>1</v>
      </c>
      <c r="AA379" s="10">
        <f t="shared" si="47"/>
        <v>1</v>
      </c>
      <c r="AB379" s="10">
        <f t="shared" si="48"/>
        <v>0</v>
      </c>
      <c r="AC379" s="10">
        <f t="shared" si="49"/>
        <v>0</v>
      </c>
      <c r="AD379" s="10">
        <f t="shared" si="50"/>
        <v>0</v>
      </c>
      <c r="AE379" s="10">
        <f t="shared" si="51"/>
        <v>0</v>
      </c>
      <c r="AF379" s="10">
        <f t="shared" si="52"/>
        <v>0</v>
      </c>
      <c r="AG379" s="14">
        <f t="shared" si="53"/>
        <v>1</v>
      </c>
    </row>
    <row r="380" spans="1:33" x14ac:dyDescent="0.3">
      <c r="A380" s="8" t="s">
        <v>475</v>
      </c>
      <c r="B380" s="22">
        <v>45455</v>
      </c>
      <c r="C380" s="9" t="s">
        <v>75</v>
      </c>
      <c r="D380" s="9" t="s">
        <v>46</v>
      </c>
      <c r="E380" s="9" t="s">
        <v>47</v>
      </c>
      <c r="F380" s="9" t="s">
        <v>77</v>
      </c>
      <c r="G380" s="9" t="s">
        <v>67</v>
      </c>
      <c r="H380" s="9" t="s">
        <v>50</v>
      </c>
      <c r="I380" s="9" t="s">
        <v>41</v>
      </c>
      <c r="J380" s="9" t="s">
        <v>52</v>
      </c>
      <c r="K380" s="9" t="s">
        <v>129</v>
      </c>
      <c r="L380" s="10">
        <v>71574</v>
      </c>
      <c r="M380" s="24">
        <v>9.9</v>
      </c>
      <c r="N380" s="12">
        <v>102280</v>
      </c>
      <c r="O380" s="12">
        <v>64423</v>
      </c>
      <c r="P380" s="12">
        <v>82384</v>
      </c>
      <c r="Q380" s="12">
        <v>19965</v>
      </c>
      <c r="R380" s="12">
        <v>269052</v>
      </c>
      <c r="S380" s="12">
        <v>136207</v>
      </c>
      <c r="T380" s="12">
        <v>87172</v>
      </c>
      <c r="U380" s="12">
        <v>275882</v>
      </c>
      <c r="V380" s="13">
        <v>3.8</v>
      </c>
      <c r="W380" s="10">
        <v>397640</v>
      </c>
      <c r="X380" s="9" t="str">
        <f t="shared" si="45"/>
        <v>Jun</v>
      </c>
      <c r="Y380" s="9" t="str">
        <f t="shared" si="46"/>
        <v>2024</v>
      </c>
      <c r="Z380" s="10">
        <v>1</v>
      </c>
      <c r="AA380" s="10">
        <f t="shared" si="47"/>
        <v>0</v>
      </c>
      <c r="AB380" s="10">
        <f t="shared" si="48"/>
        <v>0</v>
      </c>
      <c r="AC380" s="10">
        <f t="shared" si="49"/>
        <v>0</v>
      </c>
      <c r="AD380" s="10">
        <f t="shared" si="50"/>
        <v>1</v>
      </c>
      <c r="AE380" s="10">
        <f t="shared" si="51"/>
        <v>0</v>
      </c>
      <c r="AF380" s="10">
        <f t="shared" si="52"/>
        <v>0</v>
      </c>
      <c r="AG380" s="14">
        <f t="shared" si="53"/>
        <v>0</v>
      </c>
    </row>
    <row r="381" spans="1:33" x14ac:dyDescent="0.3">
      <c r="A381" s="8" t="s">
        <v>476</v>
      </c>
      <c r="B381" s="22">
        <v>45960</v>
      </c>
      <c r="C381" s="9" t="s">
        <v>150</v>
      </c>
      <c r="D381" s="9" t="s">
        <v>87</v>
      </c>
      <c r="E381" s="9" t="s">
        <v>65</v>
      </c>
      <c r="F381" s="9" t="s">
        <v>77</v>
      </c>
      <c r="G381" s="9" t="s">
        <v>67</v>
      </c>
      <c r="H381" s="9" t="s">
        <v>72</v>
      </c>
      <c r="I381" s="9" t="s">
        <v>73</v>
      </c>
      <c r="J381" s="9" t="s">
        <v>42</v>
      </c>
      <c r="K381" s="9" t="s">
        <v>43</v>
      </c>
      <c r="L381" s="10">
        <v>5231</v>
      </c>
      <c r="M381" s="24">
        <v>8.6999999999999993</v>
      </c>
      <c r="N381" s="12">
        <v>85329</v>
      </c>
      <c r="O381" s="12">
        <v>58169</v>
      </c>
      <c r="P381" s="12">
        <v>284211</v>
      </c>
      <c r="Q381" s="12">
        <v>1727</v>
      </c>
      <c r="R381" s="12">
        <v>429436</v>
      </c>
      <c r="S381" s="12">
        <v>146959</v>
      </c>
      <c r="T381" s="12">
        <v>149326</v>
      </c>
      <c r="U381" s="12">
        <v>338848</v>
      </c>
      <c r="V381" s="13">
        <v>4.0999999999999996</v>
      </c>
      <c r="W381" s="10">
        <v>273147</v>
      </c>
      <c r="X381" s="9" t="str">
        <f t="shared" si="45"/>
        <v>Oct</v>
      </c>
      <c r="Y381" s="9" t="str">
        <f t="shared" si="46"/>
        <v>2025</v>
      </c>
      <c r="Z381" s="10">
        <v>1</v>
      </c>
      <c r="AA381" s="10">
        <f t="shared" si="47"/>
        <v>1</v>
      </c>
      <c r="AB381" s="10">
        <f t="shared" si="48"/>
        <v>0</v>
      </c>
      <c r="AC381" s="10">
        <f t="shared" si="49"/>
        <v>0</v>
      </c>
      <c r="AD381" s="10">
        <f t="shared" si="50"/>
        <v>0</v>
      </c>
      <c r="AE381" s="10">
        <f t="shared" si="51"/>
        <v>0</v>
      </c>
      <c r="AF381" s="10">
        <f t="shared" si="52"/>
        <v>0</v>
      </c>
      <c r="AG381" s="14">
        <f t="shared" si="53"/>
        <v>1</v>
      </c>
    </row>
    <row r="382" spans="1:33" x14ac:dyDescent="0.3">
      <c r="A382" s="8" t="s">
        <v>477</v>
      </c>
      <c r="B382" s="22">
        <v>45477</v>
      </c>
      <c r="C382" s="9" t="s">
        <v>90</v>
      </c>
      <c r="D382" s="9" t="s">
        <v>46</v>
      </c>
      <c r="E382" s="9" t="s">
        <v>47</v>
      </c>
      <c r="F382" s="9" t="s">
        <v>48</v>
      </c>
      <c r="G382" s="9" t="s">
        <v>57</v>
      </c>
      <c r="H382" s="9" t="s">
        <v>92</v>
      </c>
      <c r="I382" s="9" t="s">
        <v>96</v>
      </c>
      <c r="J382" s="9" t="s">
        <v>68</v>
      </c>
      <c r="K382" s="9" t="s">
        <v>85</v>
      </c>
      <c r="L382" s="10">
        <v>91565</v>
      </c>
      <c r="M382" s="24">
        <v>9.8000000000000007</v>
      </c>
      <c r="N382" s="12">
        <v>100320</v>
      </c>
      <c r="O382" s="12">
        <v>79389</v>
      </c>
      <c r="P382" s="12">
        <v>213614</v>
      </c>
      <c r="Q382" s="12">
        <v>68644</v>
      </c>
      <c r="R382" s="12">
        <v>461967</v>
      </c>
      <c r="S382" s="12">
        <v>157527</v>
      </c>
      <c r="T382" s="12">
        <v>185354</v>
      </c>
      <c r="U382" s="12">
        <v>400489</v>
      </c>
      <c r="V382" s="13">
        <v>3.9</v>
      </c>
      <c r="W382" s="10">
        <v>327198</v>
      </c>
      <c r="X382" s="9" t="str">
        <f t="shared" si="45"/>
        <v>Jul</v>
      </c>
      <c r="Y382" s="9" t="str">
        <f t="shared" si="46"/>
        <v>2024</v>
      </c>
      <c r="Z382" s="10">
        <v>1</v>
      </c>
      <c r="AA382" s="10">
        <f t="shared" si="47"/>
        <v>0</v>
      </c>
      <c r="AB382" s="10">
        <f t="shared" si="48"/>
        <v>0</v>
      </c>
      <c r="AC382" s="10">
        <f t="shared" si="49"/>
        <v>1</v>
      </c>
      <c r="AD382" s="10">
        <f t="shared" si="50"/>
        <v>0</v>
      </c>
      <c r="AE382" s="10">
        <f t="shared" si="51"/>
        <v>0</v>
      </c>
      <c r="AF382" s="10">
        <f t="shared" si="52"/>
        <v>0</v>
      </c>
      <c r="AG382" s="14">
        <f t="shared" si="53"/>
        <v>1</v>
      </c>
    </row>
    <row r="383" spans="1:33" x14ac:dyDescent="0.3">
      <c r="A383" s="8" t="s">
        <v>478</v>
      </c>
      <c r="B383" s="22">
        <v>45370</v>
      </c>
      <c r="C383" s="9" t="s">
        <v>70</v>
      </c>
      <c r="D383" s="9" t="s">
        <v>64</v>
      </c>
      <c r="E383" s="9" t="s">
        <v>37</v>
      </c>
      <c r="F383" s="9" t="s">
        <v>66</v>
      </c>
      <c r="G383" s="9" t="s">
        <v>49</v>
      </c>
      <c r="H383" s="9" t="s">
        <v>50</v>
      </c>
      <c r="I383" s="9" t="s">
        <v>41</v>
      </c>
      <c r="J383" s="9" t="s">
        <v>111</v>
      </c>
      <c r="K383" s="9" t="s">
        <v>129</v>
      </c>
      <c r="L383" s="10">
        <v>74595</v>
      </c>
      <c r="M383" s="24">
        <v>2.5</v>
      </c>
      <c r="N383" s="12">
        <v>35752</v>
      </c>
      <c r="O383" s="12">
        <v>80950</v>
      </c>
      <c r="P383" s="12">
        <v>272872</v>
      </c>
      <c r="Q383" s="12">
        <v>29487</v>
      </c>
      <c r="R383" s="12">
        <v>419061</v>
      </c>
      <c r="S383" s="12">
        <v>89547</v>
      </c>
      <c r="T383" s="12">
        <v>138296</v>
      </c>
      <c r="U383" s="12">
        <v>275255</v>
      </c>
      <c r="V383" s="13">
        <v>4.2</v>
      </c>
      <c r="W383" s="10">
        <v>328396</v>
      </c>
      <c r="X383" s="9" t="str">
        <f t="shared" si="45"/>
        <v>Mar</v>
      </c>
      <c r="Y383" s="9" t="str">
        <f t="shared" si="46"/>
        <v>2024</v>
      </c>
      <c r="Z383" s="10">
        <v>1</v>
      </c>
      <c r="AA383" s="10">
        <f t="shared" si="47"/>
        <v>0</v>
      </c>
      <c r="AB383" s="10">
        <f t="shared" si="48"/>
        <v>0</v>
      </c>
      <c r="AC383" s="10">
        <f t="shared" si="49"/>
        <v>0</v>
      </c>
      <c r="AD383" s="10">
        <f t="shared" si="50"/>
        <v>1</v>
      </c>
      <c r="AE383" s="10">
        <f t="shared" si="51"/>
        <v>0</v>
      </c>
      <c r="AF383" s="10">
        <f t="shared" si="52"/>
        <v>0</v>
      </c>
      <c r="AG383" s="14">
        <f t="shared" si="53"/>
        <v>1</v>
      </c>
    </row>
    <row r="384" spans="1:33" x14ac:dyDescent="0.3">
      <c r="A384" s="8" t="s">
        <v>479</v>
      </c>
      <c r="B384" s="22">
        <v>45582</v>
      </c>
      <c r="C384" s="9" t="s">
        <v>54</v>
      </c>
      <c r="D384" s="9" t="s">
        <v>99</v>
      </c>
      <c r="E384" s="9" t="s">
        <v>65</v>
      </c>
      <c r="F384" s="9" t="s">
        <v>66</v>
      </c>
      <c r="G384" s="9" t="s">
        <v>81</v>
      </c>
      <c r="H384" s="9" t="s">
        <v>58</v>
      </c>
      <c r="I384" s="9" t="s">
        <v>59</v>
      </c>
      <c r="J384" s="9" t="s">
        <v>111</v>
      </c>
      <c r="K384" s="9" t="s">
        <v>43</v>
      </c>
      <c r="L384" s="10">
        <v>98250</v>
      </c>
      <c r="M384" s="24">
        <v>7.3</v>
      </c>
      <c r="N384" s="12">
        <v>73340</v>
      </c>
      <c r="O384" s="12">
        <v>32498</v>
      </c>
      <c r="P384" s="12">
        <v>130586</v>
      </c>
      <c r="Q384" s="12">
        <v>72001</v>
      </c>
      <c r="R384" s="12">
        <v>308425</v>
      </c>
      <c r="S384" s="12">
        <v>106066</v>
      </c>
      <c r="T384" s="12">
        <v>95484</v>
      </c>
      <c r="U384" s="12">
        <v>232948</v>
      </c>
      <c r="V384" s="13">
        <v>4.0999999999999996</v>
      </c>
      <c r="W384" s="10">
        <v>259608</v>
      </c>
      <c r="X384" s="9" t="str">
        <f t="shared" si="45"/>
        <v>Oct</v>
      </c>
      <c r="Y384" s="9" t="str">
        <f t="shared" si="46"/>
        <v>2024</v>
      </c>
      <c r="Z384" s="10">
        <v>1</v>
      </c>
      <c r="AA384" s="10">
        <f t="shared" si="47"/>
        <v>1</v>
      </c>
      <c r="AB384" s="10">
        <f t="shared" si="48"/>
        <v>0</v>
      </c>
      <c r="AC384" s="10">
        <f t="shared" si="49"/>
        <v>0</v>
      </c>
      <c r="AD384" s="10">
        <f t="shared" si="50"/>
        <v>0</v>
      </c>
      <c r="AE384" s="10">
        <f t="shared" si="51"/>
        <v>0</v>
      </c>
      <c r="AF384" s="10">
        <f t="shared" si="52"/>
        <v>0</v>
      </c>
      <c r="AG384" s="14">
        <f t="shared" si="53"/>
        <v>1</v>
      </c>
    </row>
    <row r="385" spans="1:33" x14ac:dyDescent="0.3">
      <c r="A385" s="8" t="s">
        <v>480</v>
      </c>
      <c r="B385" s="22">
        <v>45813</v>
      </c>
      <c r="C385" s="9" t="s">
        <v>138</v>
      </c>
      <c r="D385" s="9" t="s">
        <v>76</v>
      </c>
      <c r="E385" s="9" t="s">
        <v>101</v>
      </c>
      <c r="F385" s="9" t="s">
        <v>66</v>
      </c>
      <c r="G385" s="9" t="s">
        <v>95</v>
      </c>
      <c r="H385" s="9" t="s">
        <v>92</v>
      </c>
      <c r="I385" s="9" t="s">
        <v>41</v>
      </c>
      <c r="J385" s="9" t="s">
        <v>111</v>
      </c>
      <c r="K385" s="9" t="s">
        <v>61</v>
      </c>
      <c r="L385" s="10">
        <v>39912</v>
      </c>
      <c r="M385" s="24">
        <v>8.8000000000000007</v>
      </c>
      <c r="N385" s="12">
        <v>50810</v>
      </c>
      <c r="O385" s="12">
        <v>34278</v>
      </c>
      <c r="P385" s="12">
        <v>90273</v>
      </c>
      <c r="Q385" s="12">
        <v>25343</v>
      </c>
      <c r="R385" s="12">
        <v>200704</v>
      </c>
      <c r="S385" s="12">
        <v>23622</v>
      </c>
      <c r="T385" s="12">
        <v>116388</v>
      </c>
      <c r="U385" s="12">
        <v>187884</v>
      </c>
      <c r="V385" s="13">
        <v>3.4</v>
      </c>
      <c r="W385" s="10">
        <v>228392</v>
      </c>
      <c r="X385" s="9" t="str">
        <f t="shared" si="45"/>
        <v>Jun</v>
      </c>
      <c r="Y385" s="9" t="str">
        <f t="shared" si="46"/>
        <v>2025</v>
      </c>
      <c r="Z385" s="10">
        <v>1</v>
      </c>
      <c r="AA385" s="10">
        <f t="shared" si="47"/>
        <v>0</v>
      </c>
      <c r="AB385" s="10">
        <f t="shared" si="48"/>
        <v>1</v>
      </c>
      <c r="AC385" s="10">
        <f t="shared" si="49"/>
        <v>0</v>
      </c>
      <c r="AD385" s="10">
        <f t="shared" si="50"/>
        <v>0</v>
      </c>
      <c r="AE385" s="10">
        <f t="shared" si="51"/>
        <v>0</v>
      </c>
      <c r="AF385" s="10">
        <f t="shared" si="52"/>
        <v>0</v>
      </c>
      <c r="AG385" s="14">
        <f t="shared" si="53"/>
        <v>1</v>
      </c>
    </row>
    <row r="386" spans="1:33" x14ac:dyDescent="0.3">
      <c r="A386" s="8" t="s">
        <v>481</v>
      </c>
      <c r="B386" s="22">
        <v>45706</v>
      </c>
      <c r="C386" s="9" t="s">
        <v>105</v>
      </c>
      <c r="D386" s="9" t="s">
        <v>55</v>
      </c>
      <c r="E386" s="9" t="s">
        <v>47</v>
      </c>
      <c r="F386" s="9" t="s">
        <v>66</v>
      </c>
      <c r="G386" s="9" t="s">
        <v>71</v>
      </c>
      <c r="H386" s="9" t="s">
        <v>92</v>
      </c>
      <c r="I386" s="9" t="s">
        <v>41</v>
      </c>
      <c r="J386" s="9" t="s">
        <v>42</v>
      </c>
      <c r="K386" s="9" t="s">
        <v>61</v>
      </c>
      <c r="L386" s="10">
        <v>47492</v>
      </c>
      <c r="M386" s="24">
        <v>5.4</v>
      </c>
      <c r="N386" s="12">
        <v>109478</v>
      </c>
      <c r="O386" s="12">
        <v>25692</v>
      </c>
      <c r="P386" s="12">
        <v>38028</v>
      </c>
      <c r="Q386" s="12">
        <v>34607</v>
      </c>
      <c r="R386" s="12">
        <v>207805</v>
      </c>
      <c r="S386" s="12">
        <v>220871</v>
      </c>
      <c r="T386" s="12">
        <v>255835</v>
      </c>
      <c r="U386" s="12">
        <v>487844</v>
      </c>
      <c r="V386" s="13">
        <v>5</v>
      </c>
      <c r="W386" s="10">
        <v>350659</v>
      </c>
      <c r="X386" s="9" t="str">
        <f t="shared" si="45"/>
        <v>Feb</v>
      </c>
      <c r="Y386" s="9" t="str">
        <f t="shared" si="46"/>
        <v>2025</v>
      </c>
      <c r="Z386" s="10">
        <v>1</v>
      </c>
      <c r="AA386" s="10">
        <f t="shared" si="47"/>
        <v>0</v>
      </c>
      <c r="AB386" s="10">
        <f t="shared" si="48"/>
        <v>1</v>
      </c>
      <c r="AC386" s="10">
        <f t="shared" si="49"/>
        <v>0</v>
      </c>
      <c r="AD386" s="10">
        <f t="shared" si="50"/>
        <v>0</v>
      </c>
      <c r="AE386" s="10">
        <f t="shared" si="51"/>
        <v>0</v>
      </c>
      <c r="AF386" s="10">
        <f t="shared" si="52"/>
        <v>0</v>
      </c>
      <c r="AG386" s="14">
        <f t="shared" si="53"/>
        <v>0</v>
      </c>
    </row>
    <row r="387" spans="1:33" x14ac:dyDescent="0.3">
      <c r="A387" s="8" t="s">
        <v>482</v>
      </c>
      <c r="B387" s="22">
        <v>45795</v>
      </c>
      <c r="C387" s="9" t="s">
        <v>150</v>
      </c>
      <c r="D387" s="9" t="s">
        <v>80</v>
      </c>
      <c r="E387" s="9" t="s">
        <v>47</v>
      </c>
      <c r="F387" s="9" t="s">
        <v>56</v>
      </c>
      <c r="G387" s="9" t="s">
        <v>39</v>
      </c>
      <c r="H387" s="9" t="s">
        <v>40</v>
      </c>
      <c r="I387" s="9" t="s">
        <v>96</v>
      </c>
      <c r="J387" s="9" t="s">
        <v>60</v>
      </c>
      <c r="K387" s="9" t="s">
        <v>43</v>
      </c>
      <c r="L387" s="10">
        <v>110364</v>
      </c>
      <c r="M387" s="24">
        <v>6.3</v>
      </c>
      <c r="N387" s="12">
        <v>37413</v>
      </c>
      <c r="O387" s="12">
        <v>49207</v>
      </c>
      <c r="P387" s="12">
        <v>297042</v>
      </c>
      <c r="Q387" s="12">
        <v>92143</v>
      </c>
      <c r="R387" s="12">
        <v>475805</v>
      </c>
      <c r="S387" s="12">
        <v>40488</v>
      </c>
      <c r="T387" s="12">
        <v>221711</v>
      </c>
      <c r="U387" s="12">
        <v>289518</v>
      </c>
      <c r="V387" s="13">
        <v>4.9000000000000004</v>
      </c>
      <c r="W387" s="10">
        <v>312752</v>
      </c>
      <c r="X387" s="9" t="str">
        <f t="shared" si="45"/>
        <v>May</v>
      </c>
      <c r="Y387" s="9" t="str">
        <f t="shared" si="46"/>
        <v>2025</v>
      </c>
      <c r="Z387" s="10">
        <v>1</v>
      </c>
      <c r="AA387" s="10">
        <f t="shared" si="47"/>
        <v>1</v>
      </c>
      <c r="AB387" s="10">
        <f t="shared" si="48"/>
        <v>0</v>
      </c>
      <c r="AC387" s="10">
        <f t="shared" si="49"/>
        <v>0</v>
      </c>
      <c r="AD387" s="10">
        <f t="shared" si="50"/>
        <v>0</v>
      </c>
      <c r="AE387" s="10">
        <f t="shared" si="51"/>
        <v>0</v>
      </c>
      <c r="AF387" s="10">
        <f t="shared" si="52"/>
        <v>1</v>
      </c>
      <c r="AG387" s="14">
        <f t="shared" si="53"/>
        <v>1</v>
      </c>
    </row>
    <row r="388" spans="1:33" x14ac:dyDescent="0.3">
      <c r="A388" s="8" t="s">
        <v>483</v>
      </c>
      <c r="B388" s="22">
        <v>45737</v>
      </c>
      <c r="C388" s="9" t="s">
        <v>83</v>
      </c>
      <c r="D388" s="9" t="s">
        <v>87</v>
      </c>
      <c r="E388" s="9" t="s">
        <v>37</v>
      </c>
      <c r="F388" s="9" t="s">
        <v>66</v>
      </c>
      <c r="G388" s="9" t="s">
        <v>57</v>
      </c>
      <c r="H388" s="9" t="s">
        <v>58</v>
      </c>
      <c r="I388" s="9" t="s">
        <v>51</v>
      </c>
      <c r="J388" s="9" t="s">
        <v>60</v>
      </c>
      <c r="K388" s="9" t="s">
        <v>85</v>
      </c>
      <c r="L388" s="10">
        <v>58341</v>
      </c>
      <c r="M388" s="24">
        <v>9.6999999999999993</v>
      </c>
      <c r="N388" s="12">
        <v>33855</v>
      </c>
      <c r="O388" s="12">
        <v>72167</v>
      </c>
      <c r="P388" s="12">
        <v>103069</v>
      </c>
      <c r="Q388" s="12">
        <v>33240</v>
      </c>
      <c r="R388" s="12">
        <v>242331</v>
      </c>
      <c r="S388" s="12">
        <v>159005</v>
      </c>
      <c r="T388" s="12">
        <v>108162</v>
      </c>
      <c r="U388" s="12">
        <v>317398</v>
      </c>
      <c r="V388" s="13">
        <v>4.2</v>
      </c>
      <c r="W388" s="10">
        <v>327770</v>
      </c>
      <c r="X388" s="9" t="str">
        <f t="shared" ref="X388:X451" si="54">TEXT(B388,"MMM")</f>
        <v>Mar</v>
      </c>
      <c r="Y388" s="9" t="str">
        <f t="shared" ref="Y388:Y451" si="55">TEXT(B388,"YYYY")</f>
        <v>2025</v>
      </c>
      <c r="Z388" s="10">
        <v>1</v>
      </c>
      <c r="AA388" s="10">
        <f t="shared" ref="AA388:AA451" si="56">IF(K388="Completed",1,0)</f>
        <v>0</v>
      </c>
      <c r="AB388" s="10">
        <f t="shared" ref="AB388:AB451" si="57">IF(K388="In Progress",1,0)</f>
        <v>0</v>
      </c>
      <c r="AC388" s="10">
        <f t="shared" ref="AC388:AC451" si="58">IF(K388="Scheduled",1,0)</f>
        <v>1</v>
      </c>
      <c r="AD388" s="10">
        <f t="shared" ref="AD388:AD451" si="59">IF(K388="Cancelled",1,0)</f>
        <v>0</v>
      </c>
      <c r="AE388" s="10">
        <f t="shared" ref="AE388:AE451" si="60">IF(K388="On Hold",1,0)</f>
        <v>0</v>
      </c>
      <c r="AF388" s="10">
        <f t="shared" ref="AF388:AF451" si="61">IF(L388&gt;=100000,1,0)</f>
        <v>0</v>
      </c>
      <c r="AG388" s="14">
        <f t="shared" ref="AG388:AG451" si="62">IF(R388&gt;U388,1,0)</f>
        <v>0</v>
      </c>
    </row>
    <row r="389" spans="1:33" x14ac:dyDescent="0.3">
      <c r="A389" s="8" t="s">
        <v>484</v>
      </c>
      <c r="B389" s="22">
        <v>45920</v>
      </c>
      <c r="C389" s="9" t="s">
        <v>90</v>
      </c>
      <c r="D389" s="9" t="s">
        <v>55</v>
      </c>
      <c r="E389" s="9" t="s">
        <v>47</v>
      </c>
      <c r="F389" s="9" t="s">
        <v>66</v>
      </c>
      <c r="G389" s="9" t="s">
        <v>39</v>
      </c>
      <c r="H389" s="9" t="s">
        <v>58</v>
      </c>
      <c r="I389" s="9" t="s">
        <v>41</v>
      </c>
      <c r="J389" s="9" t="s">
        <v>111</v>
      </c>
      <c r="K389" s="9" t="s">
        <v>43</v>
      </c>
      <c r="L389" s="10">
        <v>177111</v>
      </c>
      <c r="M389" s="24">
        <v>7.4</v>
      </c>
      <c r="N389" s="12">
        <v>12276</v>
      </c>
      <c r="O389" s="12">
        <v>71567</v>
      </c>
      <c r="P389" s="12">
        <v>164850</v>
      </c>
      <c r="Q389" s="12">
        <v>126266</v>
      </c>
      <c r="R389" s="12">
        <v>374959</v>
      </c>
      <c r="S389" s="12">
        <v>84945</v>
      </c>
      <c r="T389" s="12">
        <v>36733</v>
      </c>
      <c r="U389" s="12">
        <v>180288</v>
      </c>
      <c r="V389" s="13">
        <v>3.9</v>
      </c>
      <c r="W389" s="10">
        <v>80117</v>
      </c>
      <c r="X389" s="9" t="str">
        <f t="shared" si="54"/>
        <v>Sep</v>
      </c>
      <c r="Y389" s="9" t="str">
        <f t="shared" si="55"/>
        <v>2025</v>
      </c>
      <c r="Z389" s="10">
        <v>1</v>
      </c>
      <c r="AA389" s="10">
        <f t="shared" si="56"/>
        <v>1</v>
      </c>
      <c r="AB389" s="10">
        <f t="shared" si="57"/>
        <v>0</v>
      </c>
      <c r="AC389" s="10">
        <f t="shared" si="58"/>
        <v>0</v>
      </c>
      <c r="AD389" s="10">
        <f t="shared" si="59"/>
        <v>0</v>
      </c>
      <c r="AE389" s="10">
        <f t="shared" si="60"/>
        <v>0</v>
      </c>
      <c r="AF389" s="10">
        <f t="shared" si="61"/>
        <v>1</v>
      </c>
      <c r="AG389" s="14">
        <f t="shared" si="62"/>
        <v>1</v>
      </c>
    </row>
    <row r="390" spans="1:33" x14ac:dyDescent="0.3">
      <c r="A390" s="8" t="s">
        <v>485</v>
      </c>
      <c r="B390" s="22">
        <v>45952</v>
      </c>
      <c r="C390" s="9" t="s">
        <v>70</v>
      </c>
      <c r="D390" s="9" t="s">
        <v>76</v>
      </c>
      <c r="E390" s="9" t="s">
        <v>101</v>
      </c>
      <c r="F390" s="9" t="s">
        <v>48</v>
      </c>
      <c r="G390" s="9" t="s">
        <v>102</v>
      </c>
      <c r="H390" s="9" t="s">
        <v>72</v>
      </c>
      <c r="I390" s="9" t="s">
        <v>41</v>
      </c>
      <c r="J390" s="9" t="s">
        <v>42</v>
      </c>
      <c r="K390" s="9" t="s">
        <v>61</v>
      </c>
      <c r="L390" s="10">
        <v>161819</v>
      </c>
      <c r="M390" s="24">
        <v>5.6</v>
      </c>
      <c r="N390" s="12">
        <v>54134</v>
      </c>
      <c r="O390" s="12">
        <v>33713</v>
      </c>
      <c r="P390" s="12">
        <v>50854</v>
      </c>
      <c r="Q390" s="12">
        <v>67880</v>
      </c>
      <c r="R390" s="12">
        <v>206581</v>
      </c>
      <c r="S390" s="12">
        <v>216634</v>
      </c>
      <c r="T390" s="12">
        <v>95375</v>
      </c>
      <c r="U390" s="12">
        <v>343017</v>
      </c>
      <c r="V390" s="13">
        <v>3.6</v>
      </c>
      <c r="W390" s="10">
        <v>177452</v>
      </c>
      <c r="X390" s="9" t="str">
        <f t="shared" si="54"/>
        <v>Oct</v>
      </c>
      <c r="Y390" s="9" t="str">
        <f t="shared" si="55"/>
        <v>2025</v>
      </c>
      <c r="Z390" s="10">
        <v>1</v>
      </c>
      <c r="AA390" s="10">
        <f t="shared" si="56"/>
        <v>0</v>
      </c>
      <c r="AB390" s="10">
        <f t="shared" si="57"/>
        <v>1</v>
      </c>
      <c r="AC390" s="10">
        <f t="shared" si="58"/>
        <v>0</v>
      </c>
      <c r="AD390" s="10">
        <f t="shared" si="59"/>
        <v>0</v>
      </c>
      <c r="AE390" s="10">
        <f t="shared" si="60"/>
        <v>0</v>
      </c>
      <c r="AF390" s="10">
        <f t="shared" si="61"/>
        <v>1</v>
      </c>
      <c r="AG390" s="14">
        <f t="shared" si="62"/>
        <v>0</v>
      </c>
    </row>
    <row r="391" spans="1:33" x14ac:dyDescent="0.3">
      <c r="A391" s="8" t="s">
        <v>486</v>
      </c>
      <c r="B391" s="22">
        <v>45895</v>
      </c>
      <c r="C391" s="9" t="s">
        <v>117</v>
      </c>
      <c r="D391" s="9" t="s">
        <v>36</v>
      </c>
      <c r="E391" s="9" t="s">
        <v>37</v>
      </c>
      <c r="F391" s="9" t="s">
        <v>77</v>
      </c>
      <c r="G391" s="9" t="s">
        <v>57</v>
      </c>
      <c r="H391" s="9" t="s">
        <v>58</v>
      </c>
      <c r="I391" s="9" t="s">
        <v>41</v>
      </c>
      <c r="J391" s="9" t="s">
        <v>88</v>
      </c>
      <c r="K391" s="9" t="s">
        <v>43</v>
      </c>
      <c r="L391" s="10">
        <v>40451</v>
      </c>
      <c r="M391" s="24">
        <v>8.8000000000000007</v>
      </c>
      <c r="N391" s="12">
        <v>20246</v>
      </c>
      <c r="O391" s="12">
        <v>6617</v>
      </c>
      <c r="P391" s="12">
        <v>35742</v>
      </c>
      <c r="Q391" s="12">
        <v>8094</v>
      </c>
      <c r="R391" s="12">
        <v>70699</v>
      </c>
      <c r="S391" s="12">
        <v>223248</v>
      </c>
      <c r="T391" s="12">
        <v>140977</v>
      </c>
      <c r="U391" s="12">
        <v>400932</v>
      </c>
      <c r="V391" s="13">
        <v>4.7</v>
      </c>
      <c r="W391" s="10">
        <v>142416</v>
      </c>
      <c r="X391" s="9" t="str">
        <f t="shared" si="54"/>
        <v>Aug</v>
      </c>
      <c r="Y391" s="9" t="str">
        <f t="shared" si="55"/>
        <v>2025</v>
      </c>
      <c r="Z391" s="10">
        <v>1</v>
      </c>
      <c r="AA391" s="10">
        <f t="shared" si="56"/>
        <v>1</v>
      </c>
      <c r="AB391" s="10">
        <f t="shared" si="57"/>
        <v>0</v>
      </c>
      <c r="AC391" s="10">
        <f t="shared" si="58"/>
        <v>0</v>
      </c>
      <c r="AD391" s="10">
        <f t="shared" si="59"/>
        <v>0</v>
      </c>
      <c r="AE391" s="10">
        <f t="shared" si="60"/>
        <v>0</v>
      </c>
      <c r="AF391" s="10">
        <f t="shared" si="61"/>
        <v>0</v>
      </c>
      <c r="AG391" s="14">
        <f t="shared" si="62"/>
        <v>0</v>
      </c>
    </row>
    <row r="392" spans="1:33" x14ac:dyDescent="0.3">
      <c r="A392" s="8" t="s">
        <v>487</v>
      </c>
      <c r="B392" s="22">
        <v>45896</v>
      </c>
      <c r="C392" s="9" t="s">
        <v>138</v>
      </c>
      <c r="D392" s="9" t="s">
        <v>36</v>
      </c>
      <c r="E392" s="9" t="s">
        <v>101</v>
      </c>
      <c r="F392" s="9" t="s">
        <v>56</v>
      </c>
      <c r="G392" s="9" t="s">
        <v>57</v>
      </c>
      <c r="H392" s="9" t="s">
        <v>50</v>
      </c>
      <c r="I392" s="9" t="s">
        <v>96</v>
      </c>
      <c r="J392" s="9" t="s">
        <v>42</v>
      </c>
      <c r="K392" s="9" t="s">
        <v>43</v>
      </c>
      <c r="L392" s="10">
        <v>98394</v>
      </c>
      <c r="M392" s="24">
        <v>7.3</v>
      </c>
      <c r="N392" s="12">
        <v>97632</v>
      </c>
      <c r="O392" s="12">
        <v>34938</v>
      </c>
      <c r="P392" s="12">
        <v>60354</v>
      </c>
      <c r="Q392" s="12">
        <v>31395</v>
      </c>
      <c r="R392" s="12">
        <v>224319</v>
      </c>
      <c r="S392" s="12">
        <v>218148</v>
      </c>
      <c r="T392" s="12">
        <v>246860</v>
      </c>
      <c r="U392" s="12">
        <v>518946</v>
      </c>
      <c r="V392" s="13">
        <v>4.5</v>
      </c>
      <c r="W392" s="10">
        <v>299705</v>
      </c>
      <c r="X392" s="9" t="str">
        <f t="shared" si="54"/>
        <v>Aug</v>
      </c>
      <c r="Y392" s="9" t="str">
        <f t="shared" si="55"/>
        <v>2025</v>
      </c>
      <c r="Z392" s="10">
        <v>1</v>
      </c>
      <c r="AA392" s="10">
        <f t="shared" si="56"/>
        <v>1</v>
      </c>
      <c r="AB392" s="10">
        <f t="shared" si="57"/>
        <v>0</v>
      </c>
      <c r="AC392" s="10">
        <f t="shared" si="58"/>
        <v>0</v>
      </c>
      <c r="AD392" s="10">
        <f t="shared" si="59"/>
        <v>0</v>
      </c>
      <c r="AE392" s="10">
        <f t="shared" si="60"/>
        <v>0</v>
      </c>
      <c r="AF392" s="10">
        <f t="shared" si="61"/>
        <v>0</v>
      </c>
      <c r="AG392" s="14">
        <f t="shared" si="62"/>
        <v>0</v>
      </c>
    </row>
    <row r="393" spans="1:33" x14ac:dyDescent="0.3">
      <c r="A393" s="8" t="s">
        <v>488</v>
      </c>
      <c r="B393" s="22">
        <v>45609</v>
      </c>
      <c r="C393" s="9" t="s">
        <v>83</v>
      </c>
      <c r="D393" s="9" t="s">
        <v>55</v>
      </c>
      <c r="E393" s="9" t="s">
        <v>65</v>
      </c>
      <c r="F393" s="9" t="s">
        <v>48</v>
      </c>
      <c r="G393" s="9" t="s">
        <v>57</v>
      </c>
      <c r="H393" s="9" t="s">
        <v>50</v>
      </c>
      <c r="I393" s="9" t="s">
        <v>73</v>
      </c>
      <c r="J393" s="9" t="s">
        <v>52</v>
      </c>
      <c r="K393" s="9" t="s">
        <v>43</v>
      </c>
      <c r="L393" s="10">
        <v>161244</v>
      </c>
      <c r="M393" s="24">
        <v>3.3</v>
      </c>
      <c r="N393" s="12">
        <v>103922</v>
      </c>
      <c r="O393" s="12">
        <v>54714</v>
      </c>
      <c r="P393" s="12">
        <v>118003</v>
      </c>
      <c r="Q393" s="12">
        <v>38303</v>
      </c>
      <c r="R393" s="12">
        <v>314942</v>
      </c>
      <c r="S393" s="12">
        <v>44999</v>
      </c>
      <c r="T393" s="12">
        <v>77939</v>
      </c>
      <c r="U393" s="12">
        <v>141153</v>
      </c>
      <c r="V393" s="13">
        <v>3.6</v>
      </c>
      <c r="W393" s="10">
        <v>307582</v>
      </c>
      <c r="X393" s="9" t="str">
        <f t="shared" si="54"/>
        <v>Nov</v>
      </c>
      <c r="Y393" s="9" t="str">
        <f t="shared" si="55"/>
        <v>2024</v>
      </c>
      <c r="Z393" s="10">
        <v>1</v>
      </c>
      <c r="AA393" s="10">
        <f t="shared" si="56"/>
        <v>1</v>
      </c>
      <c r="AB393" s="10">
        <f t="shared" si="57"/>
        <v>0</v>
      </c>
      <c r="AC393" s="10">
        <f t="shared" si="58"/>
        <v>0</v>
      </c>
      <c r="AD393" s="10">
        <f t="shared" si="59"/>
        <v>0</v>
      </c>
      <c r="AE393" s="10">
        <f t="shared" si="60"/>
        <v>0</v>
      </c>
      <c r="AF393" s="10">
        <f t="shared" si="61"/>
        <v>1</v>
      </c>
      <c r="AG393" s="14">
        <f t="shared" si="62"/>
        <v>1</v>
      </c>
    </row>
    <row r="394" spans="1:33" x14ac:dyDescent="0.3">
      <c r="A394" s="8" t="s">
        <v>489</v>
      </c>
      <c r="B394" s="22">
        <v>45444</v>
      </c>
      <c r="C394" s="9" t="s">
        <v>107</v>
      </c>
      <c r="D394" s="9" t="s">
        <v>76</v>
      </c>
      <c r="E394" s="9" t="s">
        <v>37</v>
      </c>
      <c r="F394" s="9" t="s">
        <v>66</v>
      </c>
      <c r="G394" s="9" t="s">
        <v>71</v>
      </c>
      <c r="H394" s="9" t="s">
        <v>40</v>
      </c>
      <c r="I394" s="9" t="s">
        <v>41</v>
      </c>
      <c r="J394" s="9" t="s">
        <v>111</v>
      </c>
      <c r="K394" s="9" t="s">
        <v>43</v>
      </c>
      <c r="L394" s="10">
        <v>67685</v>
      </c>
      <c r="M394" s="24">
        <v>5.9</v>
      </c>
      <c r="N394" s="12">
        <v>161916</v>
      </c>
      <c r="O394" s="12">
        <v>62010</v>
      </c>
      <c r="P394" s="12">
        <v>197690</v>
      </c>
      <c r="Q394" s="12">
        <v>17633</v>
      </c>
      <c r="R394" s="12">
        <v>439249</v>
      </c>
      <c r="S394" s="12">
        <v>142556</v>
      </c>
      <c r="T394" s="12">
        <v>290858</v>
      </c>
      <c r="U394" s="12">
        <v>490268</v>
      </c>
      <c r="V394" s="13">
        <v>4.4000000000000004</v>
      </c>
      <c r="W394" s="10">
        <v>49013</v>
      </c>
      <c r="X394" s="9" t="str">
        <f t="shared" si="54"/>
        <v>Jun</v>
      </c>
      <c r="Y394" s="9" t="str">
        <f t="shared" si="55"/>
        <v>2024</v>
      </c>
      <c r="Z394" s="10">
        <v>1</v>
      </c>
      <c r="AA394" s="10">
        <f t="shared" si="56"/>
        <v>1</v>
      </c>
      <c r="AB394" s="10">
        <f t="shared" si="57"/>
        <v>0</v>
      </c>
      <c r="AC394" s="10">
        <f t="shared" si="58"/>
        <v>0</v>
      </c>
      <c r="AD394" s="10">
        <f t="shared" si="59"/>
        <v>0</v>
      </c>
      <c r="AE394" s="10">
        <f t="shared" si="60"/>
        <v>0</v>
      </c>
      <c r="AF394" s="10">
        <f t="shared" si="61"/>
        <v>0</v>
      </c>
      <c r="AG394" s="14">
        <f t="shared" si="62"/>
        <v>0</v>
      </c>
    </row>
    <row r="395" spans="1:33" x14ac:dyDescent="0.3">
      <c r="A395" s="8" t="s">
        <v>490</v>
      </c>
      <c r="B395" s="22">
        <v>45630</v>
      </c>
      <c r="C395" s="9" t="s">
        <v>94</v>
      </c>
      <c r="D395" s="9" t="s">
        <v>99</v>
      </c>
      <c r="E395" s="9" t="s">
        <v>37</v>
      </c>
      <c r="F395" s="9" t="s">
        <v>66</v>
      </c>
      <c r="G395" s="9" t="s">
        <v>102</v>
      </c>
      <c r="H395" s="9" t="s">
        <v>72</v>
      </c>
      <c r="I395" s="9" t="s">
        <v>51</v>
      </c>
      <c r="J395" s="9" t="s">
        <v>60</v>
      </c>
      <c r="K395" s="9" t="s">
        <v>43</v>
      </c>
      <c r="L395" s="10">
        <v>86772</v>
      </c>
      <c r="M395" s="24">
        <v>2.5</v>
      </c>
      <c r="N395" s="12">
        <v>112155</v>
      </c>
      <c r="O395" s="12">
        <v>66673</v>
      </c>
      <c r="P395" s="12">
        <v>236507</v>
      </c>
      <c r="Q395" s="12">
        <v>25225</v>
      </c>
      <c r="R395" s="12">
        <v>440560</v>
      </c>
      <c r="S395" s="12">
        <v>83786</v>
      </c>
      <c r="T395" s="12">
        <v>213147</v>
      </c>
      <c r="U395" s="12">
        <v>331387</v>
      </c>
      <c r="V395" s="13">
        <v>4.0999999999999996</v>
      </c>
      <c r="W395" s="10">
        <v>228581</v>
      </c>
      <c r="X395" s="9" t="str">
        <f t="shared" si="54"/>
        <v>Dec</v>
      </c>
      <c r="Y395" s="9" t="str">
        <f t="shared" si="55"/>
        <v>2024</v>
      </c>
      <c r="Z395" s="10">
        <v>1</v>
      </c>
      <c r="AA395" s="10">
        <f t="shared" si="56"/>
        <v>1</v>
      </c>
      <c r="AB395" s="10">
        <f t="shared" si="57"/>
        <v>0</v>
      </c>
      <c r="AC395" s="10">
        <f t="shared" si="58"/>
        <v>0</v>
      </c>
      <c r="AD395" s="10">
        <f t="shared" si="59"/>
        <v>0</v>
      </c>
      <c r="AE395" s="10">
        <f t="shared" si="60"/>
        <v>0</v>
      </c>
      <c r="AF395" s="10">
        <f t="shared" si="61"/>
        <v>0</v>
      </c>
      <c r="AG395" s="14">
        <f t="shared" si="62"/>
        <v>1</v>
      </c>
    </row>
    <row r="396" spans="1:33" x14ac:dyDescent="0.3">
      <c r="A396" s="8" t="s">
        <v>491</v>
      </c>
      <c r="B396" s="22">
        <v>45514</v>
      </c>
      <c r="C396" s="9" t="s">
        <v>117</v>
      </c>
      <c r="D396" s="9" t="s">
        <v>64</v>
      </c>
      <c r="E396" s="9" t="s">
        <v>37</v>
      </c>
      <c r="F396" s="9" t="s">
        <v>56</v>
      </c>
      <c r="G396" s="9" t="s">
        <v>95</v>
      </c>
      <c r="H396" s="9" t="s">
        <v>50</v>
      </c>
      <c r="I396" s="9" t="s">
        <v>41</v>
      </c>
      <c r="J396" s="9" t="s">
        <v>88</v>
      </c>
      <c r="K396" s="9" t="s">
        <v>43</v>
      </c>
      <c r="L396" s="10">
        <v>127472</v>
      </c>
      <c r="M396" s="24">
        <v>3.4</v>
      </c>
      <c r="N396" s="12">
        <v>35776</v>
      </c>
      <c r="O396" s="12">
        <v>15699</v>
      </c>
      <c r="P396" s="12">
        <v>317203</v>
      </c>
      <c r="Q396" s="12">
        <v>74315</v>
      </c>
      <c r="R396" s="12">
        <v>442993</v>
      </c>
      <c r="S396" s="12">
        <v>31338</v>
      </c>
      <c r="T396" s="12">
        <v>242567</v>
      </c>
      <c r="U396" s="12">
        <v>305302</v>
      </c>
      <c r="V396" s="13">
        <v>3.7</v>
      </c>
      <c r="W396" s="10">
        <v>128066</v>
      </c>
      <c r="X396" s="9" t="str">
        <f t="shared" si="54"/>
        <v>Aug</v>
      </c>
      <c r="Y396" s="9" t="str">
        <f t="shared" si="55"/>
        <v>2024</v>
      </c>
      <c r="Z396" s="10">
        <v>1</v>
      </c>
      <c r="AA396" s="10">
        <f t="shared" si="56"/>
        <v>1</v>
      </c>
      <c r="AB396" s="10">
        <f t="shared" si="57"/>
        <v>0</v>
      </c>
      <c r="AC396" s="10">
        <f t="shared" si="58"/>
        <v>0</v>
      </c>
      <c r="AD396" s="10">
        <f t="shared" si="59"/>
        <v>0</v>
      </c>
      <c r="AE396" s="10">
        <f t="shared" si="60"/>
        <v>0</v>
      </c>
      <c r="AF396" s="10">
        <f t="shared" si="61"/>
        <v>1</v>
      </c>
      <c r="AG396" s="14">
        <f t="shared" si="62"/>
        <v>1</v>
      </c>
    </row>
    <row r="397" spans="1:33" x14ac:dyDescent="0.3">
      <c r="A397" s="8" t="s">
        <v>492</v>
      </c>
      <c r="B397" s="22">
        <v>46000</v>
      </c>
      <c r="C397" s="9" t="s">
        <v>109</v>
      </c>
      <c r="D397" s="9" t="s">
        <v>46</v>
      </c>
      <c r="E397" s="9" t="s">
        <v>37</v>
      </c>
      <c r="F397" s="9" t="s">
        <v>48</v>
      </c>
      <c r="G397" s="9" t="s">
        <v>49</v>
      </c>
      <c r="H397" s="9" t="s">
        <v>40</v>
      </c>
      <c r="I397" s="9" t="s">
        <v>41</v>
      </c>
      <c r="J397" s="9" t="s">
        <v>60</v>
      </c>
      <c r="K397" s="9" t="s">
        <v>43</v>
      </c>
      <c r="L397" s="10">
        <v>93817</v>
      </c>
      <c r="M397" s="24">
        <v>6.2</v>
      </c>
      <c r="N397" s="12">
        <v>113744</v>
      </c>
      <c r="O397" s="12">
        <v>30104</v>
      </c>
      <c r="P397" s="12">
        <v>357781</v>
      </c>
      <c r="Q397" s="12">
        <v>34420</v>
      </c>
      <c r="R397" s="12">
        <v>536049</v>
      </c>
      <c r="S397" s="12">
        <v>17424</v>
      </c>
      <c r="T397" s="12">
        <v>221329</v>
      </c>
      <c r="U397" s="12">
        <v>270176</v>
      </c>
      <c r="V397" s="13">
        <v>3.8</v>
      </c>
      <c r="W397" s="10">
        <v>111944</v>
      </c>
      <c r="X397" s="9" t="str">
        <f t="shared" si="54"/>
        <v>Dec</v>
      </c>
      <c r="Y397" s="9" t="str">
        <f t="shared" si="55"/>
        <v>2025</v>
      </c>
      <c r="Z397" s="10">
        <v>1</v>
      </c>
      <c r="AA397" s="10">
        <f t="shared" si="56"/>
        <v>1</v>
      </c>
      <c r="AB397" s="10">
        <f t="shared" si="57"/>
        <v>0</v>
      </c>
      <c r="AC397" s="10">
        <f t="shared" si="58"/>
        <v>0</v>
      </c>
      <c r="AD397" s="10">
        <f t="shared" si="59"/>
        <v>0</v>
      </c>
      <c r="AE397" s="10">
        <f t="shared" si="60"/>
        <v>0</v>
      </c>
      <c r="AF397" s="10">
        <f t="shared" si="61"/>
        <v>0</v>
      </c>
      <c r="AG397" s="14">
        <f t="shared" si="62"/>
        <v>1</v>
      </c>
    </row>
    <row r="398" spans="1:33" x14ac:dyDescent="0.3">
      <c r="A398" s="8" t="s">
        <v>493</v>
      </c>
      <c r="B398" s="22">
        <v>45917</v>
      </c>
      <c r="C398" s="9" t="s">
        <v>94</v>
      </c>
      <c r="D398" s="9" t="s">
        <v>80</v>
      </c>
      <c r="E398" s="9" t="s">
        <v>101</v>
      </c>
      <c r="F398" s="9" t="s">
        <v>77</v>
      </c>
      <c r="G398" s="9" t="s">
        <v>95</v>
      </c>
      <c r="H398" s="9" t="s">
        <v>50</v>
      </c>
      <c r="I398" s="9" t="s">
        <v>59</v>
      </c>
      <c r="J398" s="9" t="s">
        <v>52</v>
      </c>
      <c r="K398" s="9" t="s">
        <v>61</v>
      </c>
      <c r="L398" s="10">
        <v>70061</v>
      </c>
      <c r="M398" s="24">
        <v>4.5999999999999996</v>
      </c>
      <c r="N398" s="12">
        <v>160930</v>
      </c>
      <c r="O398" s="12">
        <v>62691</v>
      </c>
      <c r="P398" s="12">
        <v>101867</v>
      </c>
      <c r="Q398" s="12">
        <v>54843</v>
      </c>
      <c r="R398" s="12">
        <v>380331</v>
      </c>
      <c r="S398" s="12">
        <v>161474</v>
      </c>
      <c r="T398" s="12">
        <v>223889</v>
      </c>
      <c r="U398" s="12">
        <v>439994</v>
      </c>
      <c r="V398" s="13">
        <v>4.2</v>
      </c>
      <c r="W398" s="10">
        <v>412689</v>
      </c>
      <c r="X398" s="9" t="str">
        <f t="shared" si="54"/>
        <v>Sep</v>
      </c>
      <c r="Y398" s="9" t="str">
        <f t="shared" si="55"/>
        <v>2025</v>
      </c>
      <c r="Z398" s="10">
        <v>1</v>
      </c>
      <c r="AA398" s="10">
        <f t="shared" si="56"/>
        <v>0</v>
      </c>
      <c r="AB398" s="10">
        <f t="shared" si="57"/>
        <v>1</v>
      </c>
      <c r="AC398" s="10">
        <f t="shared" si="58"/>
        <v>0</v>
      </c>
      <c r="AD398" s="10">
        <f t="shared" si="59"/>
        <v>0</v>
      </c>
      <c r="AE398" s="10">
        <f t="shared" si="60"/>
        <v>0</v>
      </c>
      <c r="AF398" s="10">
        <f t="shared" si="61"/>
        <v>0</v>
      </c>
      <c r="AG398" s="14">
        <f t="shared" si="62"/>
        <v>0</v>
      </c>
    </row>
    <row r="399" spans="1:33" x14ac:dyDescent="0.3">
      <c r="A399" s="8" t="s">
        <v>494</v>
      </c>
      <c r="B399" s="22">
        <v>45592</v>
      </c>
      <c r="C399" s="9" t="s">
        <v>119</v>
      </c>
      <c r="D399" s="9" t="s">
        <v>46</v>
      </c>
      <c r="E399" s="9" t="s">
        <v>65</v>
      </c>
      <c r="F399" s="9" t="s">
        <v>84</v>
      </c>
      <c r="G399" s="9" t="s">
        <v>39</v>
      </c>
      <c r="H399" s="9" t="s">
        <v>58</v>
      </c>
      <c r="I399" s="9" t="s">
        <v>59</v>
      </c>
      <c r="J399" s="9" t="s">
        <v>68</v>
      </c>
      <c r="K399" s="9" t="s">
        <v>43</v>
      </c>
      <c r="L399" s="10">
        <v>79835</v>
      </c>
      <c r="M399" s="24">
        <v>7.7</v>
      </c>
      <c r="N399" s="12">
        <v>112791</v>
      </c>
      <c r="O399" s="12">
        <v>73547</v>
      </c>
      <c r="P399" s="12">
        <v>179287</v>
      </c>
      <c r="Q399" s="12">
        <v>26882</v>
      </c>
      <c r="R399" s="12">
        <v>392507</v>
      </c>
      <c r="S399" s="12">
        <v>208438</v>
      </c>
      <c r="T399" s="12">
        <v>52487</v>
      </c>
      <c r="U399" s="12">
        <v>286855</v>
      </c>
      <c r="V399" s="13">
        <v>3.6</v>
      </c>
      <c r="W399" s="10">
        <v>81458</v>
      </c>
      <c r="X399" s="9" t="str">
        <f t="shared" si="54"/>
        <v>Oct</v>
      </c>
      <c r="Y399" s="9" t="str">
        <f t="shared" si="55"/>
        <v>2024</v>
      </c>
      <c r="Z399" s="10">
        <v>1</v>
      </c>
      <c r="AA399" s="10">
        <f t="shared" si="56"/>
        <v>1</v>
      </c>
      <c r="AB399" s="10">
        <f t="shared" si="57"/>
        <v>0</v>
      </c>
      <c r="AC399" s="10">
        <f t="shared" si="58"/>
        <v>0</v>
      </c>
      <c r="AD399" s="10">
        <f t="shared" si="59"/>
        <v>0</v>
      </c>
      <c r="AE399" s="10">
        <f t="shared" si="60"/>
        <v>0</v>
      </c>
      <c r="AF399" s="10">
        <f t="shared" si="61"/>
        <v>0</v>
      </c>
      <c r="AG399" s="14">
        <f t="shared" si="62"/>
        <v>1</v>
      </c>
    </row>
    <row r="400" spans="1:33" x14ac:dyDescent="0.3">
      <c r="A400" s="8" t="s">
        <v>495</v>
      </c>
      <c r="B400" s="22">
        <v>45693</v>
      </c>
      <c r="C400" s="9" t="s">
        <v>150</v>
      </c>
      <c r="D400" s="9" t="s">
        <v>76</v>
      </c>
      <c r="E400" s="9" t="s">
        <v>47</v>
      </c>
      <c r="F400" s="9" t="s">
        <v>38</v>
      </c>
      <c r="G400" s="9" t="s">
        <v>95</v>
      </c>
      <c r="H400" s="9" t="s">
        <v>50</v>
      </c>
      <c r="I400" s="9" t="s">
        <v>59</v>
      </c>
      <c r="J400" s="9" t="s">
        <v>52</v>
      </c>
      <c r="K400" s="9" t="s">
        <v>43</v>
      </c>
      <c r="L400" s="10">
        <v>86625</v>
      </c>
      <c r="M400" s="24">
        <v>5.7</v>
      </c>
      <c r="N400" s="12">
        <v>92195</v>
      </c>
      <c r="O400" s="12">
        <v>74766</v>
      </c>
      <c r="P400" s="12">
        <v>117853</v>
      </c>
      <c r="Q400" s="12">
        <v>51533</v>
      </c>
      <c r="R400" s="12">
        <v>336347</v>
      </c>
      <c r="S400" s="12">
        <v>115011</v>
      </c>
      <c r="T400" s="12">
        <v>60356</v>
      </c>
      <c r="U400" s="12">
        <v>191218</v>
      </c>
      <c r="V400" s="13">
        <v>3.9</v>
      </c>
      <c r="W400" s="10">
        <v>166405</v>
      </c>
      <c r="X400" s="9" t="str">
        <f t="shared" si="54"/>
        <v>Feb</v>
      </c>
      <c r="Y400" s="9" t="str">
        <f t="shared" si="55"/>
        <v>2025</v>
      </c>
      <c r="Z400" s="10">
        <v>1</v>
      </c>
      <c r="AA400" s="10">
        <f t="shared" si="56"/>
        <v>1</v>
      </c>
      <c r="AB400" s="10">
        <f t="shared" si="57"/>
        <v>0</v>
      </c>
      <c r="AC400" s="10">
        <f t="shared" si="58"/>
        <v>0</v>
      </c>
      <c r="AD400" s="10">
        <f t="shared" si="59"/>
        <v>0</v>
      </c>
      <c r="AE400" s="10">
        <f t="shared" si="60"/>
        <v>0</v>
      </c>
      <c r="AF400" s="10">
        <f t="shared" si="61"/>
        <v>0</v>
      </c>
      <c r="AG400" s="14">
        <f t="shared" si="62"/>
        <v>1</v>
      </c>
    </row>
    <row r="401" spans="1:33" x14ac:dyDescent="0.3">
      <c r="A401" s="8" t="s">
        <v>496</v>
      </c>
      <c r="B401" s="22">
        <v>45948</v>
      </c>
      <c r="C401" s="9" t="s">
        <v>75</v>
      </c>
      <c r="D401" s="9" t="s">
        <v>36</v>
      </c>
      <c r="E401" s="9" t="s">
        <v>65</v>
      </c>
      <c r="F401" s="9" t="s">
        <v>84</v>
      </c>
      <c r="G401" s="9" t="s">
        <v>71</v>
      </c>
      <c r="H401" s="9" t="s">
        <v>40</v>
      </c>
      <c r="I401" s="9" t="s">
        <v>51</v>
      </c>
      <c r="J401" s="9" t="s">
        <v>42</v>
      </c>
      <c r="K401" s="9" t="s">
        <v>61</v>
      </c>
      <c r="L401" s="10">
        <v>84385</v>
      </c>
      <c r="M401" s="24">
        <v>9.1</v>
      </c>
      <c r="N401" s="12">
        <v>132542</v>
      </c>
      <c r="O401" s="12">
        <v>55373</v>
      </c>
      <c r="P401" s="12">
        <v>321246</v>
      </c>
      <c r="Q401" s="12">
        <v>38781</v>
      </c>
      <c r="R401" s="12">
        <v>547942</v>
      </c>
      <c r="S401" s="12">
        <v>123347</v>
      </c>
      <c r="T401" s="12">
        <v>48812</v>
      </c>
      <c r="U401" s="12">
        <v>205244</v>
      </c>
      <c r="V401" s="13">
        <v>4.2</v>
      </c>
      <c r="W401" s="10">
        <v>222962</v>
      </c>
      <c r="X401" s="9" t="str">
        <f t="shared" si="54"/>
        <v>Oct</v>
      </c>
      <c r="Y401" s="9" t="str">
        <f t="shared" si="55"/>
        <v>2025</v>
      </c>
      <c r="Z401" s="10">
        <v>1</v>
      </c>
      <c r="AA401" s="10">
        <f t="shared" si="56"/>
        <v>0</v>
      </c>
      <c r="AB401" s="10">
        <f t="shared" si="57"/>
        <v>1</v>
      </c>
      <c r="AC401" s="10">
        <f t="shared" si="58"/>
        <v>0</v>
      </c>
      <c r="AD401" s="10">
        <f t="shared" si="59"/>
        <v>0</v>
      </c>
      <c r="AE401" s="10">
        <f t="shared" si="60"/>
        <v>0</v>
      </c>
      <c r="AF401" s="10">
        <f t="shared" si="61"/>
        <v>0</v>
      </c>
      <c r="AG401" s="14">
        <f t="shared" si="62"/>
        <v>1</v>
      </c>
    </row>
    <row r="402" spans="1:33" x14ac:dyDescent="0.3">
      <c r="A402" s="8" t="s">
        <v>497</v>
      </c>
      <c r="B402" s="22">
        <v>45663</v>
      </c>
      <c r="C402" s="9" t="s">
        <v>75</v>
      </c>
      <c r="D402" s="9" t="s">
        <v>36</v>
      </c>
      <c r="E402" s="9" t="s">
        <v>65</v>
      </c>
      <c r="F402" s="9" t="s">
        <v>48</v>
      </c>
      <c r="G402" s="9" t="s">
        <v>95</v>
      </c>
      <c r="H402" s="9" t="s">
        <v>40</v>
      </c>
      <c r="I402" s="9" t="s">
        <v>96</v>
      </c>
      <c r="J402" s="9" t="s">
        <v>42</v>
      </c>
      <c r="K402" s="9" t="s">
        <v>43</v>
      </c>
      <c r="L402" s="10">
        <v>185247</v>
      </c>
      <c r="M402" s="24">
        <v>6</v>
      </c>
      <c r="N402" s="12">
        <v>162084</v>
      </c>
      <c r="O402" s="12">
        <v>76864</v>
      </c>
      <c r="P402" s="12">
        <v>193827</v>
      </c>
      <c r="Q402" s="12">
        <v>78811</v>
      </c>
      <c r="R402" s="12">
        <v>511586</v>
      </c>
      <c r="S402" s="12">
        <v>65968</v>
      </c>
      <c r="T402" s="12">
        <v>145207</v>
      </c>
      <c r="U402" s="12">
        <v>254729</v>
      </c>
      <c r="V402" s="13">
        <v>4.7</v>
      </c>
      <c r="W402" s="10">
        <v>211675</v>
      </c>
      <c r="X402" s="9" t="str">
        <f t="shared" si="54"/>
        <v>Jan</v>
      </c>
      <c r="Y402" s="9" t="str">
        <f t="shared" si="55"/>
        <v>2025</v>
      </c>
      <c r="Z402" s="10">
        <v>1</v>
      </c>
      <c r="AA402" s="10">
        <f t="shared" si="56"/>
        <v>1</v>
      </c>
      <c r="AB402" s="10">
        <f t="shared" si="57"/>
        <v>0</v>
      </c>
      <c r="AC402" s="10">
        <f t="shared" si="58"/>
        <v>0</v>
      </c>
      <c r="AD402" s="10">
        <f t="shared" si="59"/>
        <v>0</v>
      </c>
      <c r="AE402" s="10">
        <f t="shared" si="60"/>
        <v>0</v>
      </c>
      <c r="AF402" s="10">
        <f t="shared" si="61"/>
        <v>1</v>
      </c>
      <c r="AG402" s="14">
        <f t="shared" si="62"/>
        <v>1</v>
      </c>
    </row>
    <row r="403" spans="1:33" x14ac:dyDescent="0.3">
      <c r="A403" s="8" t="s">
        <v>498</v>
      </c>
      <c r="B403" s="22">
        <v>45321</v>
      </c>
      <c r="C403" s="9" t="s">
        <v>83</v>
      </c>
      <c r="D403" s="9" t="s">
        <v>64</v>
      </c>
      <c r="E403" s="9" t="s">
        <v>47</v>
      </c>
      <c r="F403" s="9" t="s">
        <v>84</v>
      </c>
      <c r="G403" s="9" t="s">
        <v>81</v>
      </c>
      <c r="H403" s="9" t="s">
        <v>92</v>
      </c>
      <c r="I403" s="9" t="s">
        <v>96</v>
      </c>
      <c r="J403" s="9" t="s">
        <v>68</v>
      </c>
      <c r="K403" s="9" t="s">
        <v>129</v>
      </c>
      <c r="L403" s="10">
        <v>32642</v>
      </c>
      <c r="M403" s="24">
        <v>7</v>
      </c>
      <c r="N403" s="12">
        <v>177520</v>
      </c>
      <c r="O403" s="12">
        <v>41085</v>
      </c>
      <c r="P403" s="12">
        <v>167567</v>
      </c>
      <c r="Q403" s="12">
        <v>16925</v>
      </c>
      <c r="R403" s="12">
        <v>403097</v>
      </c>
      <c r="S403" s="12">
        <v>185334</v>
      </c>
      <c r="T403" s="12">
        <v>294770</v>
      </c>
      <c r="U403" s="12">
        <v>506269</v>
      </c>
      <c r="V403" s="13">
        <v>4.4000000000000004</v>
      </c>
      <c r="W403" s="10">
        <v>34774</v>
      </c>
      <c r="X403" s="9" t="str">
        <f t="shared" si="54"/>
        <v>Jan</v>
      </c>
      <c r="Y403" s="9" t="str">
        <f t="shared" si="55"/>
        <v>2024</v>
      </c>
      <c r="Z403" s="10">
        <v>1</v>
      </c>
      <c r="AA403" s="10">
        <f t="shared" si="56"/>
        <v>0</v>
      </c>
      <c r="AB403" s="10">
        <f t="shared" si="57"/>
        <v>0</v>
      </c>
      <c r="AC403" s="10">
        <f t="shared" si="58"/>
        <v>0</v>
      </c>
      <c r="AD403" s="10">
        <f t="shared" si="59"/>
        <v>1</v>
      </c>
      <c r="AE403" s="10">
        <f t="shared" si="60"/>
        <v>0</v>
      </c>
      <c r="AF403" s="10">
        <f t="shared" si="61"/>
        <v>0</v>
      </c>
      <c r="AG403" s="14">
        <f t="shared" si="62"/>
        <v>0</v>
      </c>
    </row>
    <row r="404" spans="1:33" x14ac:dyDescent="0.3">
      <c r="A404" s="8" t="s">
        <v>499</v>
      </c>
      <c r="B404" s="22">
        <v>45459</v>
      </c>
      <c r="C404" s="9" t="s">
        <v>94</v>
      </c>
      <c r="D404" s="9" t="s">
        <v>55</v>
      </c>
      <c r="E404" s="9" t="s">
        <v>37</v>
      </c>
      <c r="F404" s="9" t="s">
        <v>48</v>
      </c>
      <c r="G404" s="9" t="s">
        <v>71</v>
      </c>
      <c r="H404" s="9" t="s">
        <v>72</v>
      </c>
      <c r="I404" s="9" t="s">
        <v>41</v>
      </c>
      <c r="J404" s="9" t="s">
        <v>52</v>
      </c>
      <c r="K404" s="9" t="s">
        <v>85</v>
      </c>
      <c r="L404" s="10">
        <v>90366</v>
      </c>
      <c r="M404" s="24">
        <v>2.4</v>
      </c>
      <c r="N404" s="12">
        <v>44211</v>
      </c>
      <c r="O404" s="12">
        <v>80415</v>
      </c>
      <c r="P404" s="12">
        <v>48016</v>
      </c>
      <c r="Q404" s="12">
        <v>51752</v>
      </c>
      <c r="R404" s="12">
        <v>224394</v>
      </c>
      <c r="S404" s="12">
        <v>218655</v>
      </c>
      <c r="T404" s="12">
        <v>181626</v>
      </c>
      <c r="U404" s="12">
        <v>431292</v>
      </c>
      <c r="V404" s="13">
        <v>4</v>
      </c>
      <c r="W404" s="10">
        <v>224609</v>
      </c>
      <c r="X404" s="9" t="str">
        <f t="shared" si="54"/>
        <v>Jun</v>
      </c>
      <c r="Y404" s="9" t="str">
        <f t="shared" si="55"/>
        <v>2024</v>
      </c>
      <c r="Z404" s="10">
        <v>1</v>
      </c>
      <c r="AA404" s="10">
        <f t="shared" si="56"/>
        <v>0</v>
      </c>
      <c r="AB404" s="10">
        <f t="shared" si="57"/>
        <v>0</v>
      </c>
      <c r="AC404" s="10">
        <f t="shared" si="58"/>
        <v>1</v>
      </c>
      <c r="AD404" s="10">
        <f t="shared" si="59"/>
        <v>0</v>
      </c>
      <c r="AE404" s="10">
        <f t="shared" si="60"/>
        <v>0</v>
      </c>
      <c r="AF404" s="10">
        <f t="shared" si="61"/>
        <v>0</v>
      </c>
      <c r="AG404" s="14">
        <f t="shared" si="62"/>
        <v>0</v>
      </c>
    </row>
    <row r="405" spans="1:33" x14ac:dyDescent="0.3">
      <c r="A405" s="8" t="s">
        <v>500</v>
      </c>
      <c r="B405" s="22">
        <v>45823</v>
      </c>
      <c r="C405" s="9" t="s">
        <v>98</v>
      </c>
      <c r="D405" s="9" t="s">
        <v>36</v>
      </c>
      <c r="E405" s="9" t="s">
        <v>65</v>
      </c>
      <c r="F405" s="9" t="s">
        <v>48</v>
      </c>
      <c r="G405" s="9" t="s">
        <v>57</v>
      </c>
      <c r="H405" s="9" t="s">
        <v>50</v>
      </c>
      <c r="I405" s="9" t="s">
        <v>51</v>
      </c>
      <c r="J405" s="9" t="s">
        <v>52</v>
      </c>
      <c r="K405" s="9" t="s">
        <v>61</v>
      </c>
      <c r="L405" s="10">
        <v>78562</v>
      </c>
      <c r="M405" s="24">
        <v>3</v>
      </c>
      <c r="N405" s="12">
        <v>24296</v>
      </c>
      <c r="O405" s="12">
        <v>29326</v>
      </c>
      <c r="P405" s="12">
        <v>109657</v>
      </c>
      <c r="Q405" s="12">
        <v>56833</v>
      </c>
      <c r="R405" s="12">
        <v>220112</v>
      </c>
      <c r="S405" s="12">
        <v>76179</v>
      </c>
      <c r="T405" s="12">
        <v>199462</v>
      </c>
      <c r="U405" s="12">
        <v>320885</v>
      </c>
      <c r="V405" s="13">
        <v>4.3</v>
      </c>
      <c r="W405" s="10">
        <v>8558</v>
      </c>
      <c r="X405" s="9" t="str">
        <f t="shared" si="54"/>
        <v>Jun</v>
      </c>
      <c r="Y405" s="9" t="str">
        <f t="shared" si="55"/>
        <v>2025</v>
      </c>
      <c r="Z405" s="10">
        <v>1</v>
      </c>
      <c r="AA405" s="10">
        <f t="shared" si="56"/>
        <v>0</v>
      </c>
      <c r="AB405" s="10">
        <f t="shared" si="57"/>
        <v>1</v>
      </c>
      <c r="AC405" s="10">
        <f t="shared" si="58"/>
        <v>0</v>
      </c>
      <c r="AD405" s="10">
        <f t="shared" si="59"/>
        <v>0</v>
      </c>
      <c r="AE405" s="10">
        <f t="shared" si="60"/>
        <v>0</v>
      </c>
      <c r="AF405" s="10">
        <f t="shared" si="61"/>
        <v>0</v>
      </c>
      <c r="AG405" s="14">
        <f t="shared" si="62"/>
        <v>0</v>
      </c>
    </row>
    <row r="406" spans="1:33" x14ac:dyDescent="0.3">
      <c r="A406" s="8" t="s">
        <v>501</v>
      </c>
      <c r="B406" s="22">
        <v>45913</v>
      </c>
      <c r="C406" s="9" t="s">
        <v>79</v>
      </c>
      <c r="D406" s="9" t="s">
        <v>46</v>
      </c>
      <c r="E406" s="9" t="s">
        <v>47</v>
      </c>
      <c r="F406" s="9" t="s">
        <v>56</v>
      </c>
      <c r="G406" s="9" t="s">
        <v>71</v>
      </c>
      <c r="H406" s="9" t="s">
        <v>92</v>
      </c>
      <c r="I406" s="9" t="s">
        <v>59</v>
      </c>
      <c r="J406" s="9" t="s">
        <v>42</v>
      </c>
      <c r="K406" s="9" t="s">
        <v>43</v>
      </c>
      <c r="L406" s="10">
        <v>169439</v>
      </c>
      <c r="M406" s="24">
        <v>4.8</v>
      </c>
      <c r="N406" s="12">
        <v>174488</v>
      </c>
      <c r="O406" s="12">
        <v>41240</v>
      </c>
      <c r="P406" s="12">
        <v>86103</v>
      </c>
      <c r="Q406" s="12">
        <v>88442</v>
      </c>
      <c r="R406" s="12">
        <v>390273</v>
      </c>
      <c r="S406" s="12">
        <v>40891</v>
      </c>
      <c r="T406" s="12">
        <v>102017</v>
      </c>
      <c r="U406" s="12">
        <v>198163</v>
      </c>
      <c r="V406" s="13">
        <v>4.3</v>
      </c>
      <c r="W406" s="10">
        <v>285304</v>
      </c>
      <c r="X406" s="9" t="str">
        <f t="shared" si="54"/>
        <v>Sep</v>
      </c>
      <c r="Y406" s="9" t="str">
        <f t="shared" si="55"/>
        <v>2025</v>
      </c>
      <c r="Z406" s="10">
        <v>1</v>
      </c>
      <c r="AA406" s="10">
        <f t="shared" si="56"/>
        <v>1</v>
      </c>
      <c r="AB406" s="10">
        <f t="shared" si="57"/>
        <v>0</v>
      </c>
      <c r="AC406" s="10">
        <f t="shared" si="58"/>
        <v>0</v>
      </c>
      <c r="AD406" s="10">
        <f t="shared" si="59"/>
        <v>0</v>
      </c>
      <c r="AE406" s="10">
        <f t="shared" si="60"/>
        <v>0</v>
      </c>
      <c r="AF406" s="10">
        <f t="shared" si="61"/>
        <v>1</v>
      </c>
      <c r="AG406" s="14">
        <f t="shared" si="62"/>
        <v>1</v>
      </c>
    </row>
    <row r="407" spans="1:33" x14ac:dyDescent="0.3">
      <c r="A407" s="8" t="s">
        <v>502</v>
      </c>
      <c r="B407" s="22">
        <v>45508</v>
      </c>
      <c r="C407" s="9" t="s">
        <v>75</v>
      </c>
      <c r="D407" s="9" t="s">
        <v>87</v>
      </c>
      <c r="E407" s="9" t="s">
        <v>47</v>
      </c>
      <c r="F407" s="9" t="s">
        <v>77</v>
      </c>
      <c r="G407" s="9" t="s">
        <v>81</v>
      </c>
      <c r="H407" s="9" t="s">
        <v>50</v>
      </c>
      <c r="I407" s="9" t="s">
        <v>96</v>
      </c>
      <c r="J407" s="9" t="s">
        <v>42</v>
      </c>
      <c r="K407" s="9" t="s">
        <v>43</v>
      </c>
      <c r="L407" s="10">
        <v>4500</v>
      </c>
      <c r="M407" s="24">
        <v>7.9</v>
      </c>
      <c r="N407" s="12">
        <v>109692</v>
      </c>
      <c r="O407" s="12">
        <v>38058</v>
      </c>
      <c r="P407" s="12">
        <v>89350</v>
      </c>
      <c r="Q407" s="12">
        <v>3126</v>
      </c>
      <c r="R407" s="12">
        <v>240226</v>
      </c>
      <c r="S407" s="12">
        <v>117062</v>
      </c>
      <c r="T407" s="12">
        <v>194518</v>
      </c>
      <c r="U407" s="12">
        <v>331280</v>
      </c>
      <c r="V407" s="13">
        <v>3.9</v>
      </c>
      <c r="W407" s="10">
        <v>349703</v>
      </c>
      <c r="X407" s="9" t="str">
        <f t="shared" si="54"/>
        <v>Aug</v>
      </c>
      <c r="Y407" s="9" t="str">
        <f t="shared" si="55"/>
        <v>2024</v>
      </c>
      <c r="Z407" s="10">
        <v>1</v>
      </c>
      <c r="AA407" s="10">
        <f t="shared" si="56"/>
        <v>1</v>
      </c>
      <c r="AB407" s="10">
        <f t="shared" si="57"/>
        <v>0</v>
      </c>
      <c r="AC407" s="10">
        <f t="shared" si="58"/>
        <v>0</v>
      </c>
      <c r="AD407" s="10">
        <f t="shared" si="59"/>
        <v>0</v>
      </c>
      <c r="AE407" s="10">
        <f t="shared" si="60"/>
        <v>0</v>
      </c>
      <c r="AF407" s="10">
        <f t="shared" si="61"/>
        <v>0</v>
      </c>
      <c r="AG407" s="14">
        <f t="shared" si="62"/>
        <v>0</v>
      </c>
    </row>
    <row r="408" spans="1:33" x14ac:dyDescent="0.3">
      <c r="A408" s="8" t="s">
        <v>503</v>
      </c>
      <c r="B408" s="22">
        <v>45355</v>
      </c>
      <c r="C408" s="9" t="s">
        <v>105</v>
      </c>
      <c r="D408" s="9" t="s">
        <v>99</v>
      </c>
      <c r="E408" s="9" t="s">
        <v>47</v>
      </c>
      <c r="F408" s="9" t="s">
        <v>48</v>
      </c>
      <c r="G408" s="9" t="s">
        <v>71</v>
      </c>
      <c r="H408" s="9" t="s">
        <v>40</v>
      </c>
      <c r="I408" s="9" t="s">
        <v>73</v>
      </c>
      <c r="J408" s="9" t="s">
        <v>68</v>
      </c>
      <c r="K408" s="9" t="s">
        <v>61</v>
      </c>
      <c r="L408" s="10">
        <v>85484</v>
      </c>
      <c r="M408" s="24">
        <v>8.9</v>
      </c>
      <c r="N408" s="12">
        <v>14936</v>
      </c>
      <c r="O408" s="12">
        <v>53942</v>
      </c>
      <c r="P408" s="12">
        <v>331966</v>
      </c>
      <c r="Q408" s="12">
        <v>27528</v>
      </c>
      <c r="R408" s="12">
        <v>428372</v>
      </c>
      <c r="S408" s="12">
        <v>134618</v>
      </c>
      <c r="T408" s="12">
        <v>168267</v>
      </c>
      <c r="U408" s="12">
        <v>359878</v>
      </c>
      <c r="V408" s="13">
        <v>3.3</v>
      </c>
      <c r="W408" s="10">
        <v>259118</v>
      </c>
      <c r="X408" s="9" t="str">
        <f t="shared" si="54"/>
        <v>Mar</v>
      </c>
      <c r="Y408" s="9" t="str">
        <f t="shared" si="55"/>
        <v>2024</v>
      </c>
      <c r="Z408" s="10">
        <v>1</v>
      </c>
      <c r="AA408" s="10">
        <f t="shared" si="56"/>
        <v>0</v>
      </c>
      <c r="AB408" s="10">
        <f t="shared" si="57"/>
        <v>1</v>
      </c>
      <c r="AC408" s="10">
        <f t="shared" si="58"/>
        <v>0</v>
      </c>
      <c r="AD408" s="10">
        <f t="shared" si="59"/>
        <v>0</v>
      </c>
      <c r="AE408" s="10">
        <f t="shared" si="60"/>
        <v>0</v>
      </c>
      <c r="AF408" s="10">
        <f t="shared" si="61"/>
        <v>0</v>
      </c>
      <c r="AG408" s="14">
        <f t="shared" si="62"/>
        <v>1</v>
      </c>
    </row>
    <row r="409" spans="1:33" x14ac:dyDescent="0.3">
      <c r="A409" s="8" t="s">
        <v>504</v>
      </c>
      <c r="B409" s="22">
        <v>45327</v>
      </c>
      <c r="C409" s="9" t="s">
        <v>83</v>
      </c>
      <c r="D409" s="9" t="s">
        <v>46</v>
      </c>
      <c r="E409" s="9" t="s">
        <v>65</v>
      </c>
      <c r="F409" s="9" t="s">
        <v>56</v>
      </c>
      <c r="G409" s="9" t="s">
        <v>39</v>
      </c>
      <c r="H409" s="9" t="s">
        <v>92</v>
      </c>
      <c r="I409" s="9" t="s">
        <v>59</v>
      </c>
      <c r="J409" s="9" t="s">
        <v>68</v>
      </c>
      <c r="K409" s="9" t="s">
        <v>61</v>
      </c>
      <c r="L409" s="10">
        <v>117908</v>
      </c>
      <c r="M409" s="24">
        <v>2</v>
      </c>
      <c r="N409" s="12">
        <v>144992</v>
      </c>
      <c r="O409" s="12">
        <v>30948</v>
      </c>
      <c r="P409" s="12">
        <v>173124</v>
      </c>
      <c r="Q409" s="12">
        <v>54014</v>
      </c>
      <c r="R409" s="12">
        <v>403078</v>
      </c>
      <c r="S409" s="12">
        <v>119209</v>
      </c>
      <c r="T409" s="12">
        <v>51531</v>
      </c>
      <c r="U409" s="12">
        <v>223179</v>
      </c>
      <c r="V409" s="13">
        <v>3.9</v>
      </c>
      <c r="W409" s="10">
        <v>228756</v>
      </c>
      <c r="X409" s="9" t="str">
        <f t="shared" si="54"/>
        <v>Feb</v>
      </c>
      <c r="Y409" s="9" t="str">
        <f t="shared" si="55"/>
        <v>2024</v>
      </c>
      <c r="Z409" s="10">
        <v>1</v>
      </c>
      <c r="AA409" s="10">
        <f t="shared" si="56"/>
        <v>0</v>
      </c>
      <c r="AB409" s="10">
        <f t="shared" si="57"/>
        <v>1</v>
      </c>
      <c r="AC409" s="10">
        <f t="shared" si="58"/>
        <v>0</v>
      </c>
      <c r="AD409" s="10">
        <f t="shared" si="59"/>
        <v>0</v>
      </c>
      <c r="AE409" s="10">
        <f t="shared" si="60"/>
        <v>0</v>
      </c>
      <c r="AF409" s="10">
        <f t="shared" si="61"/>
        <v>1</v>
      </c>
      <c r="AG409" s="14">
        <f t="shared" si="62"/>
        <v>1</v>
      </c>
    </row>
    <row r="410" spans="1:33" x14ac:dyDescent="0.3">
      <c r="A410" s="8" t="s">
        <v>505</v>
      </c>
      <c r="B410" s="22">
        <v>45713</v>
      </c>
      <c r="C410" s="9" t="s">
        <v>63</v>
      </c>
      <c r="D410" s="9" t="s">
        <v>55</v>
      </c>
      <c r="E410" s="9" t="s">
        <v>101</v>
      </c>
      <c r="F410" s="9" t="s">
        <v>38</v>
      </c>
      <c r="G410" s="9" t="s">
        <v>67</v>
      </c>
      <c r="H410" s="9" t="s">
        <v>72</v>
      </c>
      <c r="I410" s="9" t="s">
        <v>41</v>
      </c>
      <c r="J410" s="9" t="s">
        <v>42</v>
      </c>
      <c r="K410" s="9" t="s">
        <v>43</v>
      </c>
      <c r="L410" s="10">
        <v>43045</v>
      </c>
      <c r="M410" s="24">
        <v>5.7</v>
      </c>
      <c r="N410" s="12">
        <v>58404</v>
      </c>
      <c r="O410" s="12">
        <v>33302</v>
      </c>
      <c r="P410" s="12">
        <v>260457</v>
      </c>
      <c r="Q410" s="12">
        <v>15970</v>
      </c>
      <c r="R410" s="12">
        <v>368133</v>
      </c>
      <c r="S410" s="12">
        <v>123176</v>
      </c>
      <c r="T410" s="12">
        <v>120593</v>
      </c>
      <c r="U410" s="12">
        <v>290324</v>
      </c>
      <c r="V410" s="13">
        <v>3.9</v>
      </c>
      <c r="W410" s="10">
        <v>116919</v>
      </c>
      <c r="X410" s="9" t="str">
        <f t="shared" si="54"/>
        <v>Feb</v>
      </c>
      <c r="Y410" s="9" t="str">
        <f t="shared" si="55"/>
        <v>2025</v>
      </c>
      <c r="Z410" s="10">
        <v>1</v>
      </c>
      <c r="AA410" s="10">
        <f t="shared" si="56"/>
        <v>1</v>
      </c>
      <c r="AB410" s="10">
        <f t="shared" si="57"/>
        <v>0</v>
      </c>
      <c r="AC410" s="10">
        <f t="shared" si="58"/>
        <v>0</v>
      </c>
      <c r="AD410" s="10">
        <f t="shared" si="59"/>
        <v>0</v>
      </c>
      <c r="AE410" s="10">
        <f t="shared" si="60"/>
        <v>0</v>
      </c>
      <c r="AF410" s="10">
        <f t="shared" si="61"/>
        <v>0</v>
      </c>
      <c r="AG410" s="14">
        <f t="shared" si="62"/>
        <v>1</v>
      </c>
    </row>
    <row r="411" spans="1:33" x14ac:dyDescent="0.3">
      <c r="A411" s="8" t="s">
        <v>506</v>
      </c>
      <c r="B411" s="22">
        <v>45484</v>
      </c>
      <c r="C411" s="9" t="s">
        <v>119</v>
      </c>
      <c r="D411" s="9" t="s">
        <v>87</v>
      </c>
      <c r="E411" s="9" t="s">
        <v>65</v>
      </c>
      <c r="F411" s="9" t="s">
        <v>77</v>
      </c>
      <c r="G411" s="9" t="s">
        <v>71</v>
      </c>
      <c r="H411" s="9" t="s">
        <v>58</v>
      </c>
      <c r="I411" s="9" t="s">
        <v>51</v>
      </c>
      <c r="J411" s="9" t="s">
        <v>60</v>
      </c>
      <c r="K411" s="9" t="s">
        <v>129</v>
      </c>
      <c r="L411" s="10">
        <v>74325</v>
      </c>
      <c r="M411" s="24">
        <v>2.1</v>
      </c>
      <c r="N411" s="12">
        <v>116184</v>
      </c>
      <c r="O411" s="12">
        <v>32033</v>
      </c>
      <c r="P411" s="12">
        <v>43582</v>
      </c>
      <c r="Q411" s="12">
        <v>29736</v>
      </c>
      <c r="R411" s="12">
        <v>221535</v>
      </c>
      <c r="S411" s="12">
        <v>34862</v>
      </c>
      <c r="T411" s="12">
        <v>92551</v>
      </c>
      <c r="U411" s="12">
        <v>174229</v>
      </c>
      <c r="V411" s="13">
        <v>4.3</v>
      </c>
      <c r="W411" s="10">
        <v>289363</v>
      </c>
      <c r="X411" s="9" t="str">
        <f t="shared" si="54"/>
        <v>Jul</v>
      </c>
      <c r="Y411" s="9" t="str">
        <f t="shared" si="55"/>
        <v>2024</v>
      </c>
      <c r="Z411" s="10">
        <v>1</v>
      </c>
      <c r="AA411" s="10">
        <f t="shared" si="56"/>
        <v>0</v>
      </c>
      <c r="AB411" s="10">
        <f t="shared" si="57"/>
        <v>0</v>
      </c>
      <c r="AC411" s="10">
        <f t="shared" si="58"/>
        <v>0</v>
      </c>
      <c r="AD411" s="10">
        <f t="shared" si="59"/>
        <v>1</v>
      </c>
      <c r="AE411" s="10">
        <f t="shared" si="60"/>
        <v>0</v>
      </c>
      <c r="AF411" s="10">
        <f t="shared" si="61"/>
        <v>0</v>
      </c>
      <c r="AG411" s="14">
        <f t="shared" si="62"/>
        <v>1</v>
      </c>
    </row>
    <row r="412" spans="1:33" x14ac:dyDescent="0.3">
      <c r="A412" s="8" t="s">
        <v>507</v>
      </c>
      <c r="B412" s="22">
        <v>45791</v>
      </c>
      <c r="C412" s="9" t="s">
        <v>94</v>
      </c>
      <c r="D412" s="9" t="s">
        <v>55</v>
      </c>
      <c r="E412" s="9" t="s">
        <v>101</v>
      </c>
      <c r="F412" s="9" t="s">
        <v>38</v>
      </c>
      <c r="G412" s="9" t="s">
        <v>49</v>
      </c>
      <c r="H412" s="9" t="s">
        <v>92</v>
      </c>
      <c r="I412" s="9" t="s">
        <v>96</v>
      </c>
      <c r="J412" s="9" t="s">
        <v>68</v>
      </c>
      <c r="K412" s="9" t="s">
        <v>85</v>
      </c>
      <c r="L412" s="10">
        <v>31670</v>
      </c>
      <c r="M412" s="24">
        <v>7.8</v>
      </c>
      <c r="N412" s="12">
        <v>73840</v>
      </c>
      <c r="O412" s="12">
        <v>44391</v>
      </c>
      <c r="P412" s="12">
        <v>328144</v>
      </c>
      <c r="Q412" s="12">
        <v>24905</v>
      </c>
      <c r="R412" s="12">
        <v>471280</v>
      </c>
      <c r="S412" s="12">
        <v>64704</v>
      </c>
      <c r="T412" s="12">
        <v>234754</v>
      </c>
      <c r="U412" s="12">
        <v>336496</v>
      </c>
      <c r="V412" s="13">
        <v>4.2</v>
      </c>
      <c r="W412" s="10">
        <v>19639</v>
      </c>
      <c r="X412" s="9" t="str">
        <f t="shared" si="54"/>
        <v>May</v>
      </c>
      <c r="Y412" s="9" t="str">
        <f t="shared" si="55"/>
        <v>2025</v>
      </c>
      <c r="Z412" s="10">
        <v>1</v>
      </c>
      <c r="AA412" s="10">
        <f t="shared" si="56"/>
        <v>0</v>
      </c>
      <c r="AB412" s="10">
        <f t="shared" si="57"/>
        <v>0</v>
      </c>
      <c r="AC412" s="10">
        <f t="shared" si="58"/>
        <v>1</v>
      </c>
      <c r="AD412" s="10">
        <f t="shared" si="59"/>
        <v>0</v>
      </c>
      <c r="AE412" s="10">
        <f t="shared" si="60"/>
        <v>0</v>
      </c>
      <c r="AF412" s="10">
        <f t="shared" si="61"/>
        <v>0</v>
      </c>
      <c r="AG412" s="14">
        <f t="shared" si="62"/>
        <v>1</v>
      </c>
    </row>
    <row r="413" spans="1:33" x14ac:dyDescent="0.3">
      <c r="A413" s="8" t="s">
        <v>508</v>
      </c>
      <c r="B413" s="22">
        <v>45546</v>
      </c>
      <c r="C413" s="9" t="s">
        <v>83</v>
      </c>
      <c r="D413" s="9" t="s">
        <v>46</v>
      </c>
      <c r="E413" s="9" t="s">
        <v>47</v>
      </c>
      <c r="F413" s="9" t="s">
        <v>56</v>
      </c>
      <c r="G413" s="9" t="s">
        <v>95</v>
      </c>
      <c r="H413" s="9" t="s">
        <v>72</v>
      </c>
      <c r="I413" s="9" t="s">
        <v>96</v>
      </c>
      <c r="J413" s="9" t="s">
        <v>52</v>
      </c>
      <c r="K413" s="9" t="s">
        <v>61</v>
      </c>
      <c r="L413" s="10">
        <v>102069</v>
      </c>
      <c r="M413" s="24">
        <v>9.1999999999999993</v>
      </c>
      <c r="N413" s="12">
        <v>7643</v>
      </c>
      <c r="O413" s="12">
        <v>52851</v>
      </c>
      <c r="P413" s="12">
        <v>190052</v>
      </c>
      <c r="Q413" s="12">
        <v>68749</v>
      </c>
      <c r="R413" s="12">
        <v>319295</v>
      </c>
      <c r="S413" s="12">
        <v>171501</v>
      </c>
      <c r="T413" s="12">
        <v>204212</v>
      </c>
      <c r="U413" s="12">
        <v>390496</v>
      </c>
      <c r="V413" s="13">
        <v>4</v>
      </c>
      <c r="W413" s="10">
        <v>181086</v>
      </c>
      <c r="X413" s="9" t="str">
        <f t="shared" si="54"/>
        <v>Sep</v>
      </c>
      <c r="Y413" s="9" t="str">
        <f t="shared" si="55"/>
        <v>2024</v>
      </c>
      <c r="Z413" s="10">
        <v>1</v>
      </c>
      <c r="AA413" s="10">
        <f t="shared" si="56"/>
        <v>0</v>
      </c>
      <c r="AB413" s="10">
        <f t="shared" si="57"/>
        <v>1</v>
      </c>
      <c r="AC413" s="10">
        <f t="shared" si="58"/>
        <v>0</v>
      </c>
      <c r="AD413" s="10">
        <f t="shared" si="59"/>
        <v>0</v>
      </c>
      <c r="AE413" s="10">
        <f t="shared" si="60"/>
        <v>0</v>
      </c>
      <c r="AF413" s="10">
        <f t="shared" si="61"/>
        <v>1</v>
      </c>
      <c r="AG413" s="14">
        <f t="shared" si="62"/>
        <v>0</v>
      </c>
    </row>
    <row r="414" spans="1:33" x14ac:dyDescent="0.3">
      <c r="A414" s="8" t="s">
        <v>509</v>
      </c>
      <c r="B414" s="22">
        <v>45708</v>
      </c>
      <c r="C414" s="9" t="s">
        <v>94</v>
      </c>
      <c r="D414" s="9" t="s">
        <v>99</v>
      </c>
      <c r="E414" s="9" t="s">
        <v>47</v>
      </c>
      <c r="F414" s="9" t="s">
        <v>84</v>
      </c>
      <c r="G414" s="9" t="s">
        <v>81</v>
      </c>
      <c r="H414" s="9" t="s">
        <v>50</v>
      </c>
      <c r="I414" s="9" t="s">
        <v>73</v>
      </c>
      <c r="J414" s="9" t="s">
        <v>42</v>
      </c>
      <c r="K414" s="9" t="s">
        <v>43</v>
      </c>
      <c r="L414" s="10">
        <v>94806</v>
      </c>
      <c r="M414" s="24">
        <v>4.5999999999999996</v>
      </c>
      <c r="N414" s="12">
        <v>2291</v>
      </c>
      <c r="O414" s="12">
        <v>24632</v>
      </c>
      <c r="P414" s="12">
        <v>162731</v>
      </c>
      <c r="Q414" s="12">
        <v>18296</v>
      </c>
      <c r="R414" s="12">
        <v>207950</v>
      </c>
      <c r="S414" s="12">
        <v>64858</v>
      </c>
      <c r="T414" s="12">
        <v>200707</v>
      </c>
      <c r="U414" s="12">
        <v>281890</v>
      </c>
      <c r="V414" s="13">
        <v>3.6</v>
      </c>
      <c r="W414" s="10">
        <v>112475</v>
      </c>
      <c r="X414" s="9" t="str">
        <f t="shared" si="54"/>
        <v>Feb</v>
      </c>
      <c r="Y414" s="9" t="str">
        <f t="shared" si="55"/>
        <v>2025</v>
      </c>
      <c r="Z414" s="10">
        <v>1</v>
      </c>
      <c r="AA414" s="10">
        <f t="shared" si="56"/>
        <v>1</v>
      </c>
      <c r="AB414" s="10">
        <f t="shared" si="57"/>
        <v>0</v>
      </c>
      <c r="AC414" s="10">
        <f t="shared" si="58"/>
        <v>0</v>
      </c>
      <c r="AD414" s="10">
        <f t="shared" si="59"/>
        <v>0</v>
      </c>
      <c r="AE414" s="10">
        <f t="shared" si="60"/>
        <v>0</v>
      </c>
      <c r="AF414" s="10">
        <f t="shared" si="61"/>
        <v>0</v>
      </c>
      <c r="AG414" s="14">
        <f t="shared" si="62"/>
        <v>0</v>
      </c>
    </row>
    <row r="415" spans="1:33" x14ac:dyDescent="0.3">
      <c r="A415" s="8" t="s">
        <v>510</v>
      </c>
      <c r="B415" s="22">
        <v>45581</v>
      </c>
      <c r="C415" s="9" t="s">
        <v>107</v>
      </c>
      <c r="D415" s="9" t="s">
        <v>99</v>
      </c>
      <c r="E415" s="9" t="s">
        <v>65</v>
      </c>
      <c r="F415" s="9" t="s">
        <v>84</v>
      </c>
      <c r="G415" s="9" t="s">
        <v>102</v>
      </c>
      <c r="H415" s="9" t="s">
        <v>92</v>
      </c>
      <c r="I415" s="9" t="s">
        <v>41</v>
      </c>
      <c r="J415" s="9" t="s">
        <v>42</v>
      </c>
      <c r="K415" s="9" t="s">
        <v>43</v>
      </c>
      <c r="L415" s="10">
        <v>97991</v>
      </c>
      <c r="M415" s="24">
        <v>3</v>
      </c>
      <c r="N415" s="12">
        <v>14802</v>
      </c>
      <c r="O415" s="12">
        <v>56234</v>
      </c>
      <c r="P415" s="12">
        <v>189898</v>
      </c>
      <c r="Q415" s="12">
        <v>60353</v>
      </c>
      <c r="R415" s="12">
        <v>321287</v>
      </c>
      <c r="S415" s="12">
        <v>188304</v>
      </c>
      <c r="T415" s="12">
        <v>236558</v>
      </c>
      <c r="U415" s="12">
        <v>469984</v>
      </c>
      <c r="V415" s="13">
        <v>4.2</v>
      </c>
      <c r="W415" s="10">
        <v>371201</v>
      </c>
      <c r="X415" s="9" t="str">
        <f t="shared" si="54"/>
        <v>Oct</v>
      </c>
      <c r="Y415" s="9" t="str">
        <f t="shared" si="55"/>
        <v>2024</v>
      </c>
      <c r="Z415" s="10">
        <v>1</v>
      </c>
      <c r="AA415" s="10">
        <f t="shared" si="56"/>
        <v>1</v>
      </c>
      <c r="AB415" s="10">
        <f t="shared" si="57"/>
        <v>0</v>
      </c>
      <c r="AC415" s="10">
        <f t="shared" si="58"/>
        <v>0</v>
      </c>
      <c r="AD415" s="10">
        <f t="shared" si="59"/>
        <v>0</v>
      </c>
      <c r="AE415" s="10">
        <f t="shared" si="60"/>
        <v>0</v>
      </c>
      <c r="AF415" s="10">
        <f t="shared" si="61"/>
        <v>0</v>
      </c>
      <c r="AG415" s="14">
        <f t="shared" si="62"/>
        <v>0</v>
      </c>
    </row>
    <row r="416" spans="1:33" x14ac:dyDescent="0.3">
      <c r="A416" s="8" t="s">
        <v>511</v>
      </c>
      <c r="B416" s="22">
        <v>45917</v>
      </c>
      <c r="C416" s="9" t="s">
        <v>98</v>
      </c>
      <c r="D416" s="9" t="s">
        <v>76</v>
      </c>
      <c r="E416" s="9" t="s">
        <v>101</v>
      </c>
      <c r="F416" s="9" t="s">
        <v>66</v>
      </c>
      <c r="G416" s="9" t="s">
        <v>81</v>
      </c>
      <c r="H416" s="9" t="s">
        <v>58</v>
      </c>
      <c r="I416" s="9" t="s">
        <v>51</v>
      </c>
      <c r="J416" s="9" t="s">
        <v>42</v>
      </c>
      <c r="K416" s="9" t="s">
        <v>43</v>
      </c>
      <c r="L416" s="10">
        <v>4500</v>
      </c>
      <c r="M416" s="24">
        <v>6.6</v>
      </c>
      <c r="N416" s="12">
        <v>50257</v>
      </c>
      <c r="O416" s="12">
        <v>71769</v>
      </c>
      <c r="P416" s="12">
        <v>66101</v>
      </c>
      <c r="Q416" s="12">
        <v>1490</v>
      </c>
      <c r="R416" s="12">
        <v>189617</v>
      </c>
      <c r="S416" s="12">
        <v>185776</v>
      </c>
      <c r="T416" s="12">
        <v>308605</v>
      </c>
      <c r="U416" s="12">
        <v>511289</v>
      </c>
      <c r="V416" s="13">
        <v>3.6</v>
      </c>
      <c r="W416" s="10">
        <v>51238</v>
      </c>
      <c r="X416" s="9" t="str">
        <f t="shared" si="54"/>
        <v>Sep</v>
      </c>
      <c r="Y416" s="9" t="str">
        <f t="shared" si="55"/>
        <v>2025</v>
      </c>
      <c r="Z416" s="10">
        <v>1</v>
      </c>
      <c r="AA416" s="10">
        <f t="shared" si="56"/>
        <v>1</v>
      </c>
      <c r="AB416" s="10">
        <f t="shared" si="57"/>
        <v>0</v>
      </c>
      <c r="AC416" s="10">
        <f t="shared" si="58"/>
        <v>0</v>
      </c>
      <c r="AD416" s="10">
        <f t="shared" si="59"/>
        <v>0</v>
      </c>
      <c r="AE416" s="10">
        <f t="shared" si="60"/>
        <v>0</v>
      </c>
      <c r="AF416" s="10">
        <f t="shared" si="61"/>
        <v>0</v>
      </c>
      <c r="AG416" s="14">
        <f t="shared" si="62"/>
        <v>0</v>
      </c>
    </row>
    <row r="417" spans="1:33" x14ac:dyDescent="0.3">
      <c r="A417" s="8" t="s">
        <v>512</v>
      </c>
      <c r="B417" s="22">
        <v>45708</v>
      </c>
      <c r="C417" s="9" t="s">
        <v>119</v>
      </c>
      <c r="D417" s="9" t="s">
        <v>87</v>
      </c>
      <c r="E417" s="9" t="s">
        <v>47</v>
      </c>
      <c r="F417" s="9" t="s">
        <v>77</v>
      </c>
      <c r="G417" s="9" t="s">
        <v>39</v>
      </c>
      <c r="H417" s="9" t="s">
        <v>40</v>
      </c>
      <c r="I417" s="9" t="s">
        <v>59</v>
      </c>
      <c r="J417" s="9" t="s">
        <v>42</v>
      </c>
      <c r="K417" s="9" t="s">
        <v>61</v>
      </c>
      <c r="L417" s="10">
        <v>145691</v>
      </c>
      <c r="M417" s="24">
        <v>6.9</v>
      </c>
      <c r="N417" s="12">
        <v>14933</v>
      </c>
      <c r="O417" s="12">
        <v>68067</v>
      </c>
      <c r="P417" s="12">
        <v>29317</v>
      </c>
      <c r="Q417" s="12">
        <v>115984</v>
      </c>
      <c r="R417" s="12">
        <v>228301</v>
      </c>
      <c r="S417" s="12">
        <v>52525</v>
      </c>
      <c r="T417" s="12">
        <v>187578</v>
      </c>
      <c r="U417" s="12">
        <v>289296</v>
      </c>
      <c r="V417" s="13">
        <v>4.0999999999999996</v>
      </c>
      <c r="W417" s="10">
        <v>190384</v>
      </c>
      <c r="X417" s="9" t="str">
        <f t="shared" si="54"/>
        <v>Feb</v>
      </c>
      <c r="Y417" s="9" t="str">
        <f t="shared" si="55"/>
        <v>2025</v>
      </c>
      <c r="Z417" s="10">
        <v>1</v>
      </c>
      <c r="AA417" s="10">
        <f t="shared" si="56"/>
        <v>0</v>
      </c>
      <c r="AB417" s="10">
        <f t="shared" si="57"/>
        <v>1</v>
      </c>
      <c r="AC417" s="10">
        <f t="shared" si="58"/>
        <v>0</v>
      </c>
      <c r="AD417" s="10">
        <f t="shared" si="59"/>
        <v>0</v>
      </c>
      <c r="AE417" s="10">
        <f t="shared" si="60"/>
        <v>0</v>
      </c>
      <c r="AF417" s="10">
        <f t="shared" si="61"/>
        <v>1</v>
      </c>
      <c r="AG417" s="14">
        <f t="shared" si="62"/>
        <v>0</v>
      </c>
    </row>
    <row r="418" spans="1:33" x14ac:dyDescent="0.3">
      <c r="A418" s="8" t="s">
        <v>513</v>
      </c>
      <c r="B418" s="22">
        <v>45628</v>
      </c>
      <c r="C418" s="9" t="s">
        <v>79</v>
      </c>
      <c r="D418" s="9" t="s">
        <v>55</v>
      </c>
      <c r="E418" s="9" t="s">
        <v>65</v>
      </c>
      <c r="F418" s="9" t="s">
        <v>84</v>
      </c>
      <c r="G418" s="9" t="s">
        <v>71</v>
      </c>
      <c r="H418" s="9" t="s">
        <v>40</v>
      </c>
      <c r="I418" s="9" t="s">
        <v>96</v>
      </c>
      <c r="J418" s="9" t="s">
        <v>60</v>
      </c>
      <c r="K418" s="9" t="s">
        <v>61</v>
      </c>
      <c r="L418" s="10">
        <v>74189</v>
      </c>
      <c r="M418" s="24">
        <v>5.8</v>
      </c>
      <c r="N418" s="12">
        <v>139565</v>
      </c>
      <c r="O418" s="12">
        <v>71630</v>
      </c>
      <c r="P418" s="12">
        <v>39107</v>
      </c>
      <c r="Q418" s="12">
        <v>25508</v>
      </c>
      <c r="R418" s="12">
        <v>275810</v>
      </c>
      <c r="S418" s="12">
        <v>133946</v>
      </c>
      <c r="T418" s="12">
        <v>181608</v>
      </c>
      <c r="U418" s="12">
        <v>326157</v>
      </c>
      <c r="V418" s="13">
        <v>5</v>
      </c>
      <c r="W418" s="10">
        <v>139703</v>
      </c>
      <c r="X418" s="9" t="str">
        <f t="shared" si="54"/>
        <v>Dec</v>
      </c>
      <c r="Y418" s="9" t="str">
        <f t="shared" si="55"/>
        <v>2024</v>
      </c>
      <c r="Z418" s="10">
        <v>1</v>
      </c>
      <c r="AA418" s="10">
        <f t="shared" si="56"/>
        <v>0</v>
      </c>
      <c r="AB418" s="10">
        <f t="shared" si="57"/>
        <v>1</v>
      </c>
      <c r="AC418" s="10">
        <f t="shared" si="58"/>
        <v>0</v>
      </c>
      <c r="AD418" s="10">
        <f t="shared" si="59"/>
        <v>0</v>
      </c>
      <c r="AE418" s="10">
        <f t="shared" si="60"/>
        <v>0</v>
      </c>
      <c r="AF418" s="10">
        <f t="shared" si="61"/>
        <v>0</v>
      </c>
      <c r="AG418" s="14">
        <f t="shared" si="62"/>
        <v>0</v>
      </c>
    </row>
    <row r="419" spans="1:33" x14ac:dyDescent="0.3">
      <c r="A419" s="8" t="s">
        <v>514</v>
      </c>
      <c r="B419" s="22">
        <v>45684</v>
      </c>
      <c r="C419" s="9" t="s">
        <v>45</v>
      </c>
      <c r="D419" s="9" t="s">
        <v>87</v>
      </c>
      <c r="E419" s="9" t="s">
        <v>101</v>
      </c>
      <c r="F419" s="9" t="s">
        <v>48</v>
      </c>
      <c r="G419" s="9" t="s">
        <v>49</v>
      </c>
      <c r="H419" s="9" t="s">
        <v>40</v>
      </c>
      <c r="I419" s="9" t="s">
        <v>96</v>
      </c>
      <c r="J419" s="9" t="s">
        <v>52</v>
      </c>
      <c r="K419" s="9" t="s">
        <v>43</v>
      </c>
      <c r="L419" s="10">
        <v>90017</v>
      </c>
      <c r="M419" s="24">
        <v>4.2</v>
      </c>
      <c r="N419" s="12">
        <v>178820</v>
      </c>
      <c r="O419" s="12">
        <v>56432</v>
      </c>
      <c r="P419" s="12">
        <v>71613</v>
      </c>
      <c r="Q419" s="12">
        <v>18944</v>
      </c>
      <c r="R419" s="12">
        <v>325809</v>
      </c>
      <c r="S419" s="12">
        <v>20876</v>
      </c>
      <c r="T419" s="12">
        <v>76476</v>
      </c>
      <c r="U419" s="12">
        <v>116517</v>
      </c>
      <c r="V419" s="13">
        <v>3.8</v>
      </c>
      <c r="W419" s="10">
        <v>294834</v>
      </c>
      <c r="X419" s="9" t="str">
        <f t="shared" si="54"/>
        <v>Jan</v>
      </c>
      <c r="Y419" s="9" t="str">
        <f t="shared" si="55"/>
        <v>2025</v>
      </c>
      <c r="Z419" s="10">
        <v>1</v>
      </c>
      <c r="AA419" s="10">
        <f t="shared" si="56"/>
        <v>1</v>
      </c>
      <c r="AB419" s="10">
        <f t="shared" si="57"/>
        <v>0</v>
      </c>
      <c r="AC419" s="10">
        <f t="shared" si="58"/>
        <v>0</v>
      </c>
      <c r="AD419" s="10">
        <f t="shared" si="59"/>
        <v>0</v>
      </c>
      <c r="AE419" s="10">
        <f t="shared" si="60"/>
        <v>0</v>
      </c>
      <c r="AF419" s="10">
        <f t="shared" si="61"/>
        <v>0</v>
      </c>
      <c r="AG419" s="14">
        <f t="shared" si="62"/>
        <v>1</v>
      </c>
    </row>
    <row r="420" spans="1:33" x14ac:dyDescent="0.3">
      <c r="A420" s="8" t="s">
        <v>515</v>
      </c>
      <c r="B420" s="22">
        <v>45543</v>
      </c>
      <c r="C420" s="9" t="s">
        <v>75</v>
      </c>
      <c r="D420" s="9" t="s">
        <v>55</v>
      </c>
      <c r="E420" s="9" t="s">
        <v>101</v>
      </c>
      <c r="F420" s="9" t="s">
        <v>66</v>
      </c>
      <c r="G420" s="9" t="s">
        <v>67</v>
      </c>
      <c r="H420" s="9" t="s">
        <v>72</v>
      </c>
      <c r="I420" s="9" t="s">
        <v>59</v>
      </c>
      <c r="J420" s="9" t="s">
        <v>68</v>
      </c>
      <c r="K420" s="9" t="s">
        <v>43</v>
      </c>
      <c r="L420" s="10">
        <v>30174</v>
      </c>
      <c r="M420" s="24">
        <v>3.4</v>
      </c>
      <c r="N420" s="12">
        <v>164216</v>
      </c>
      <c r="O420" s="12">
        <v>37885</v>
      </c>
      <c r="P420" s="12">
        <v>211824</v>
      </c>
      <c r="Q420" s="12">
        <v>23560</v>
      </c>
      <c r="R420" s="12">
        <v>437485</v>
      </c>
      <c r="S420" s="12">
        <v>205254</v>
      </c>
      <c r="T420" s="12">
        <v>264217</v>
      </c>
      <c r="U420" s="12">
        <v>498214</v>
      </c>
      <c r="V420" s="13">
        <v>4.4000000000000004</v>
      </c>
      <c r="W420" s="10">
        <v>184510</v>
      </c>
      <c r="X420" s="9" t="str">
        <f t="shared" si="54"/>
        <v>Sep</v>
      </c>
      <c r="Y420" s="9" t="str">
        <f t="shared" si="55"/>
        <v>2024</v>
      </c>
      <c r="Z420" s="10">
        <v>1</v>
      </c>
      <c r="AA420" s="10">
        <f t="shared" si="56"/>
        <v>1</v>
      </c>
      <c r="AB420" s="10">
        <f t="shared" si="57"/>
        <v>0</v>
      </c>
      <c r="AC420" s="10">
        <f t="shared" si="58"/>
        <v>0</v>
      </c>
      <c r="AD420" s="10">
        <f t="shared" si="59"/>
        <v>0</v>
      </c>
      <c r="AE420" s="10">
        <f t="shared" si="60"/>
        <v>0</v>
      </c>
      <c r="AF420" s="10">
        <f t="shared" si="61"/>
        <v>0</v>
      </c>
      <c r="AG420" s="14">
        <f t="shared" si="62"/>
        <v>0</v>
      </c>
    </row>
    <row r="421" spans="1:33" x14ac:dyDescent="0.3">
      <c r="A421" s="8" t="s">
        <v>516</v>
      </c>
      <c r="B421" s="22">
        <v>45926</v>
      </c>
      <c r="C421" s="9" t="s">
        <v>79</v>
      </c>
      <c r="D421" s="9" t="s">
        <v>87</v>
      </c>
      <c r="E421" s="9" t="s">
        <v>37</v>
      </c>
      <c r="F421" s="9" t="s">
        <v>38</v>
      </c>
      <c r="G421" s="9" t="s">
        <v>95</v>
      </c>
      <c r="H421" s="9" t="s">
        <v>50</v>
      </c>
      <c r="I421" s="9" t="s">
        <v>41</v>
      </c>
      <c r="J421" s="9" t="s">
        <v>68</v>
      </c>
      <c r="K421" s="9" t="s">
        <v>61</v>
      </c>
      <c r="L421" s="10">
        <v>86116</v>
      </c>
      <c r="M421" s="24">
        <v>2.5</v>
      </c>
      <c r="N421" s="12">
        <v>138746</v>
      </c>
      <c r="O421" s="12">
        <v>27069</v>
      </c>
      <c r="P421" s="12">
        <v>148896</v>
      </c>
      <c r="Q421" s="12">
        <v>19931</v>
      </c>
      <c r="R421" s="12">
        <v>334642</v>
      </c>
      <c r="S421" s="12">
        <v>119403</v>
      </c>
      <c r="T421" s="12">
        <v>167219</v>
      </c>
      <c r="U421" s="12">
        <v>337975</v>
      </c>
      <c r="V421" s="13">
        <v>4.4000000000000004</v>
      </c>
      <c r="W421" s="10">
        <v>357166</v>
      </c>
      <c r="X421" s="9" t="str">
        <f t="shared" si="54"/>
        <v>Sep</v>
      </c>
      <c r="Y421" s="9" t="str">
        <f t="shared" si="55"/>
        <v>2025</v>
      </c>
      <c r="Z421" s="10">
        <v>1</v>
      </c>
      <c r="AA421" s="10">
        <f t="shared" si="56"/>
        <v>0</v>
      </c>
      <c r="AB421" s="10">
        <f t="shared" si="57"/>
        <v>1</v>
      </c>
      <c r="AC421" s="10">
        <f t="shared" si="58"/>
        <v>0</v>
      </c>
      <c r="AD421" s="10">
        <f t="shared" si="59"/>
        <v>0</v>
      </c>
      <c r="AE421" s="10">
        <f t="shared" si="60"/>
        <v>0</v>
      </c>
      <c r="AF421" s="10">
        <f t="shared" si="61"/>
        <v>0</v>
      </c>
      <c r="AG421" s="14">
        <f t="shared" si="62"/>
        <v>0</v>
      </c>
    </row>
    <row r="422" spans="1:33" x14ac:dyDescent="0.3">
      <c r="A422" s="8" t="s">
        <v>517</v>
      </c>
      <c r="B422" s="22">
        <v>45904</v>
      </c>
      <c r="C422" s="9" t="s">
        <v>107</v>
      </c>
      <c r="D422" s="9" t="s">
        <v>55</v>
      </c>
      <c r="E422" s="9" t="s">
        <v>101</v>
      </c>
      <c r="F422" s="9" t="s">
        <v>84</v>
      </c>
      <c r="G422" s="9" t="s">
        <v>81</v>
      </c>
      <c r="H422" s="9" t="s">
        <v>92</v>
      </c>
      <c r="I422" s="9" t="s">
        <v>73</v>
      </c>
      <c r="J422" s="9" t="s">
        <v>60</v>
      </c>
      <c r="K422" s="9" t="s">
        <v>85</v>
      </c>
      <c r="L422" s="10">
        <v>80143</v>
      </c>
      <c r="M422" s="24">
        <v>3.1</v>
      </c>
      <c r="N422" s="12">
        <v>16258</v>
      </c>
      <c r="O422" s="12">
        <v>66250</v>
      </c>
      <c r="P422" s="12">
        <v>77874</v>
      </c>
      <c r="Q422" s="12">
        <v>57863</v>
      </c>
      <c r="R422" s="12">
        <v>218245</v>
      </c>
      <c r="S422" s="12">
        <v>127012</v>
      </c>
      <c r="T422" s="12">
        <v>241372</v>
      </c>
      <c r="U422" s="12">
        <v>399128</v>
      </c>
      <c r="V422" s="13">
        <v>4.5999999999999996</v>
      </c>
      <c r="W422" s="10">
        <v>403454</v>
      </c>
      <c r="X422" s="9" t="str">
        <f t="shared" si="54"/>
        <v>Sep</v>
      </c>
      <c r="Y422" s="9" t="str">
        <f t="shared" si="55"/>
        <v>2025</v>
      </c>
      <c r="Z422" s="10">
        <v>1</v>
      </c>
      <c r="AA422" s="10">
        <f t="shared" si="56"/>
        <v>0</v>
      </c>
      <c r="AB422" s="10">
        <f t="shared" si="57"/>
        <v>0</v>
      </c>
      <c r="AC422" s="10">
        <f t="shared" si="58"/>
        <v>1</v>
      </c>
      <c r="AD422" s="10">
        <f t="shared" si="59"/>
        <v>0</v>
      </c>
      <c r="AE422" s="10">
        <f t="shared" si="60"/>
        <v>0</v>
      </c>
      <c r="AF422" s="10">
        <f t="shared" si="61"/>
        <v>0</v>
      </c>
      <c r="AG422" s="14">
        <f t="shared" si="62"/>
        <v>0</v>
      </c>
    </row>
    <row r="423" spans="1:33" x14ac:dyDescent="0.3">
      <c r="A423" s="8" t="s">
        <v>518</v>
      </c>
      <c r="B423" s="22">
        <v>45616</v>
      </c>
      <c r="C423" s="9" t="s">
        <v>35</v>
      </c>
      <c r="D423" s="9" t="s">
        <v>80</v>
      </c>
      <c r="E423" s="9" t="s">
        <v>101</v>
      </c>
      <c r="F423" s="9" t="s">
        <v>77</v>
      </c>
      <c r="G423" s="9" t="s">
        <v>67</v>
      </c>
      <c r="H423" s="9" t="s">
        <v>50</v>
      </c>
      <c r="I423" s="9" t="s">
        <v>59</v>
      </c>
      <c r="J423" s="9" t="s">
        <v>42</v>
      </c>
      <c r="K423" s="9" t="s">
        <v>43</v>
      </c>
      <c r="L423" s="10">
        <v>113806</v>
      </c>
      <c r="M423" s="24">
        <v>6.4</v>
      </c>
      <c r="N423" s="12">
        <v>52357</v>
      </c>
      <c r="O423" s="12">
        <v>7215</v>
      </c>
      <c r="P423" s="12">
        <v>142177</v>
      </c>
      <c r="Q423" s="12">
        <v>55485</v>
      </c>
      <c r="R423" s="12">
        <v>257234</v>
      </c>
      <c r="S423" s="12">
        <v>197050</v>
      </c>
      <c r="T423" s="12">
        <v>227228</v>
      </c>
      <c r="U423" s="12">
        <v>464385</v>
      </c>
      <c r="V423" s="13">
        <v>4.3</v>
      </c>
      <c r="W423" s="10">
        <v>37842</v>
      </c>
      <c r="X423" s="9" t="str">
        <f t="shared" si="54"/>
        <v>Nov</v>
      </c>
      <c r="Y423" s="9" t="str">
        <f t="shared" si="55"/>
        <v>2024</v>
      </c>
      <c r="Z423" s="10">
        <v>1</v>
      </c>
      <c r="AA423" s="10">
        <f t="shared" si="56"/>
        <v>1</v>
      </c>
      <c r="AB423" s="10">
        <f t="shared" si="57"/>
        <v>0</v>
      </c>
      <c r="AC423" s="10">
        <f t="shared" si="58"/>
        <v>0</v>
      </c>
      <c r="AD423" s="10">
        <f t="shared" si="59"/>
        <v>0</v>
      </c>
      <c r="AE423" s="10">
        <f t="shared" si="60"/>
        <v>0</v>
      </c>
      <c r="AF423" s="10">
        <f t="shared" si="61"/>
        <v>1</v>
      </c>
      <c r="AG423" s="14">
        <f t="shared" si="62"/>
        <v>0</v>
      </c>
    </row>
    <row r="424" spans="1:33" x14ac:dyDescent="0.3">
      <c r="A424" s="8" t="s">
        <v>519</v>
      </c>
      <c r="B424" s="22">
        <v>45592</v>
      </c>
      <c r="C424" s="9" t="s">
        <v>90</v>
      </c>
      <c r="D424" s="9" t="s">
        <v>99</v>
      </c>
      <c r="E424" s="9" t="s">
        <v>65</v>
      </c>
      <c r="F424" s="9" t="s">
        <v>66</v>
      </c>
      <c r="G424" s="9" t="s">
        <v>49</v>
      </c>
      <c r="H424" s="9" t="s">
        <v>58</v>
      </c>
      <c r="I424" s="9" t="s">
        <v>96</v>
      </c>
      <c r="J424" s="9" t="s">
        <v>52</v>
      </c>
      <c r="K424" s="9" t="s">
        <v>43</v>
      </c>
      <c r="L424" s="10">
        <v>40752</v>
      </c>
      <c r="M424" s="24">
        <v>8.9</v>
      </c>
      <c r="N424" s="12">
        <v>169582</v>
      </c>
      <c r="O424" s="12">
        <v>53038</v>
      </c>
      <c r="P424" s="12">
        <v>91780</v>
      </c>
      <c r="Q424" s="12">
        <v>32980</v>
      </c>
      <c r="R424" s="12">
        <v>347380</v>
      </c>
      <c r="S424" s="12">
        <v>189140</v>
      </c>
      <c r="T424" s="12">
        <v>101315</v>
      </c>
      <c r="U424" s="12">
        <v>298765</v>
      </c>
      <c r="V424" s="13">
        <v>4.5</v>
      </c>
      <c r="W424" s="10">
        <v>349160</v>
      </c>
      <c r="X424" s="9" t="str">
        <f t="shared" si="54"/>
        <v>Oct</v>
      </c>
      <c r="Y424" s="9" t="str">
        <f t="shared" si="55"/>
        <v>2024</v>
      </c>
      <c r="Z424" s="10">
        <v>1</v>
      </c>
      <c r="AA424" s="10">
        <f t="shared" si="56"/>
        <v>1</v>
      </c>
      <c r="AB424" s="10">
        <f t="shared" si="57"/>
        <v>0</v>
      </c>
      <c r="AC424" s="10">
        <f t="shared" si="58"/>
        <v>0</v>
      </c>
      <c r="AD424" s="10">
        <f t="shared" si="59"/>
        <v>0</v>
      </c>
      <c r="AE424" s="10">
        <f t="shared" si="60"/>
        <v>0</v>
      </c>
      <c r="AF424" s="10">
        <f t="shared" si="61"/>
        <v>0</v>
      </c>
      <c r="AG424" s="14">
        <f t="shared" si="62"/>
        <v>1</v>
      </c>
    </row>
    <row r="425" spans="1:33" x14ac:dyDescent="0.3">
      <c r="A425" s="8" t="s">
        <v>520</v>
      </c>
      <c r="B425" s="22">
        <v>45817</v>
      </c>
      <c r="C425" s="9" t="s">
        <v>83</v>
      </c>
      <c r="D425" s="9" t="s">
        <v>80</v>
      </c>
      <c r="E425" s="9" t="s">
        <v>47</v>
      </c>
      <c r="F425" s="9" t="s">
        <v>77</v>
      </c>
      <c r="G425" s="9" t="s">
        <v>39</v>
      </c>
      <c r="H425" s="9" t="s">
        <v>50</v>
      </c>
      <c r="I425" s="9" t="s">
        <v>73</v>
      </c>
      <c r="J425" s="9" t="s">
        <v>52</v>
      </c>
      <c r="K425" s="9" t="s">
        <v>61</v>
      </c>
      <c r="L425" s="10">
        <v>14425</v>
      </c>
      <c r="M425" s="24">
        <v>9.4</v>
      </c>
      <c r="N425" s="12">
        <v>55893</v>
      </c>
      <c r="O425" s="12">
        <v>34829</v>
      </c>
      <c r="P425" s="12">
        <v>334301</v>
      </c>
      <c r="Q425" s="12">
        <v>6733</v>
      </c>
      <c r="R425" s="12">
        <v>431756</v>
      </c>
      <c r="S425" s="12">
        <v>73890</v>
      </c>
      <c r="T425" s="12">
        <v>94829</v>
      </c>
      <c r="U425" s="12">
        <v>186917</v>
      </c>
      <c r="V425" s="13">
        <v>4.3</v>
      </c>
      <c r="W425" s="10">
        <v>107088</v>
      </c>
      <c r="X425" s="9" t="str">
        <f t="shared" si="54"/>
        <v>Jun</v>
      </c>
      <c r="Y425" s="9" t="str">
        <f t="shared" si="55"/>
        <v>2025</v>
      </c>
      <c r="Z425" s="10">
        <v>1</v>
      </c>
      <c r="AA425" s="10">
        <f t="shared" si="56"/>
        <v>0</v>
      </c>
      <c r="AB425" s="10">
        <f t="shared" si="57"/>
        <v>1</v>
      </c>
      <c r="AC425" s="10">
        <f t="shared" si="58"/>
        <v>0</v>
      </c>
      <c r="AD425" s="10">
        <f t="shared" si="59"/>
        <v>0</v>
      </c>
      <c r="AE425" s="10">
        <f t="shared" si="60"/>
        <v>0</v>
      </c>
      <c r="AF425" s="10">
        <f t="shared" si="61"/>
        <v>0</v>
      </c>
      <c r="AG425" s="14">
        <f t="shared" si="62"/>
        <v>1</v>
      </c>
    </row>
    <row r="426" spans="1:33" x14ac:dyDescent="0.3">
      <c r="A426" s="8" t="s">
        <v>521</v>
      </c>
      <c r="B426" s="22">
        <v>45293</v>
      </c>
      <c r="C426" s="9" t="s">
        <v>90</v>
      </c>
      <c r="D426" s="9" t="s">
        <v>80</v>
      </c>
      <c r="E426" s="9" t="s">
        <v>37</v>
      </c>
      <c r="F426" s="9" t="s">
        <v>84</v>
      </c>
      <c r="G426" s="9" t="s">
        <v>81</v>
      </c>
      <c r="H426" s="9" t="s">
        <v>92</v>
      </c>
      <c r="I426" s="9" t="s">
        <v>41</v>
      </c>
      <c r="J426" s="9" t="s">
        <v>111</v>
      </c>
      <c r="K426" s="9" t="s">
        <v>43</v>
      </c>
      <c r="L426" s="10">
        <v>112789</v>
      </c>
      <c r="M426" s="24">
        <v>9.1</v>
      </c>
      <c r="N426" s="12">
        <v>82232</v>
      </c>
      <c r="O426" s="12">
        <v>29740</v>
      </c>
      <c r="P426" s="12">
        <v>339306</v>
      </c>
      <c r="Q426" s="12">
        <v>78992</v>
      </c>
      <c r="R426" s="12">
        <v>530270</v>
      </c>
      <c r="S426" s="12">
        <v>31825</v>
      </c>
      <c r="T426" s="12">
        <v>285114</v>
      </c>
      <c r="U426" s="12">
        <v>360026</v>
      </c>
      <c r="V426" s="13">
        <v>3.9</v>
      </c>
      <c r="W426" s="10">
        <v>40063</v>
      </c>
      <c r="X426" s="9" t="str">
        <f t="shared" si="54"/>
        <v>Jan</v>
      </c>
      <c r="Y426" s="9" t="str">
        <f t="shared" si="55"/>
        <v>2024</v>
      </c>
      <c r="Z426" s="10">
        <v>1</v>
      </c>
      <c r="AA426" s="10">
        <f t="shared" si="56"/>
        <v>1</v>
      </c>
      <c r="AB426" s="10">
        <f t="shared" si="57"/>
        <v>0</v>
      </c>
      <c r="AC426" s="10">
        <f t="shared" si="58"/>
        <v>0</v>
      </c>
      <c r="AD426" s="10">
        <f t="shared" si="59"/>
        <v>0</v>
      </c>
      <c r="AE426" s="10">
        <f t="shared" si="60"/>
        <v>0</v>
      </c>
      <c r="AF426" s="10">
        <f t="shared" si="61"/>
        <v>1</v>
      </c>
      <c r="AG426" s="14">
        <f t="shared" si="62"/>
        <v>1</v>
      </c>
    </row>
    <row r="427" spans="1:33" x14ac:dyDescent="0.3">
      <c r="A427" s="8" t="s">
        <v>522</v>
      </c>
      <c r="B427" s="22">
        <v>45356</v>
      </c>
      <c r="C427" s="9" t="s">
        <v>70</v>
      </c>
      <c r="D427" s="9" t="s">
        <v>99</v>
      </c>
      <c r="E427" s="9" t="s">
        <v>37</v>
      </c>
      <c r="F427" s="9" t="s">
        <v>66</v>
      </c>
      <c r="G427" s="9" t="s">
        <v>49</v>
      </c>
      <c r="H427" s="9" t="s">
        <v>50</v>
      </c>
      <c r="I427" s="9" t="s">
        <v>41</v>
      </c>
      <c r="J427" s="9" t="s">
        <v>60</v>
      </c>
      <c r="K427" s="9" t="s">
        <v>85</v>
      </c>
      <c r="L427" s="10">
        <v>34744</v>
      </c>
      <c r="M427" s="24">
        <v>7.8</v>
      </c>
      <c r="N427" s="12">
        <v>97059</v>
      </c>
      <c r="O427" s="12">
        <v>66426</v>
      </c>
      <c r="P427" s="12">
        <v>94248</v>
      </c>
      <c r="Q427" s="12">
        <v>17368</v>
      </c>
      <c r="R427" s="12">
        <v>275101</v>
      </c>
      <c r="S427" s="12">
        <v>137051</v>
      </c>
      <c r="T427" s="12">
        <v>65813</v>
      </c>
      <c r="U427" s="12">
        <v>258179</v>
      </c>
      <c r="V427" s="13">
        <v>4.3</v>
      </c>
      <c r="W427" s="10">
        <v>57806</v>
      </c>
      <c r="X427" s="9" t="str">
        <f t="shared" si="54"/>
        <v>Mar</v>
      </c>
      <c r="Y427" s="9" t="str">
        <f t="shared" si="55"/>
        <v>2024</v>
      </c>
      <c r="Z427" s="10">
        <v>1</v>
      </c>
      <c r="AA427" s="10">
        <f t="shared" si="56"/>
        <v>0</v>
      </c>
      <c r="AB427" s="10">
        <f t="shared" si="57"/>
        <v>0</v>
      </c>
      <c r="AC427" s="10">
        <f t="shared" si="58"/>
        <v>1</v>
      </c>
      <c r="AD427" s="10">
        <f t="shared" si="59"/>
        <v>0</v>
      </c>
      <c r="AE427" s="10">
        <f t="shared" si="60"/>
        <v>0</v>
      </c>
      <c r="AF427" s="10">
        <f t="shared" si="61"/>
        <v>0</v>
      </c>
      <c r="AG427" s="14">
        <f t="shared" si="62"/>
        <v>1</v>
      </c>
    </row>
    <row r="428" spans="1:33" x14ac:dyDescent="0.3">
      <c r="A428" s="8" t="s">
        <v>523</v>
      </c>
      <c r="B428" s="22">
        <v>45904</v>
      </c>
      <c r="C428" s="9" t="s">
        <v>75</v>
      </c>
      <c r="D428" s="9" t="s">
        <v>36</v>
      </c>
      <c r="E428" s="9" t="s">
        <v>101</v>
      </c>
      <c r="F428" s="9" t="s">
        <v>66</v>
      </c>
      <c r="G428" s="9" t="s">
        <v>57</v>
      </c>
      <c r="H428" s="9" t="s">
        <v>58</v>
      </c>
      <c r="I428" s="9" t="s">
        <v>73</v>
      </c>
      <c r="J428" s="9" t="s">
        <v>111</v>
      </c>
      <c r="K428" s="9" t="s">
        <v>129</v>
      </c>
      <c r="L428" s="10">
        <v>18846</v>
      </c>
      <c r="M428" s="24">
        <v>8.9</v>
      </c>
      <c r="N428" s="12">
        <v>101919</v>
      </c>
      <c r="O428" s="12">
        <v>77079</v>
      </c>
      <c r="P428" s="12">
        <v>124324</v>
      </c>
      <c r="Q428" s="12">
        <v>6241</v>
      </c>
      <c r="R428" s="12">
        <v>309563</v>
      </c>
      <c r="S428" s="12">
        <v>49971</v>
      </c>
      <c r="T428" s="12">
        <v>153884</v>
      </c>
      <c r="U428" s="12">
        <v>248785</v>
      </c>
      <c r="V428" s="13">
        <v>4.2</v>
      </c>
      <c r="W428" s="10">
        <v>36636</v>
      </c>
      <c r="X428" s="9" t="str">
        <f t="shared" si="54"/>
        <v>Sep</v>
      </c>
      <c r="Y428" s="9" t="str">
        <f t="shared" si="55"/>
        <v>2025</v>
      </c>
      <c r="Z428" s="10">
        <v>1</v>
      </c>
      <c r="AA428" s="10">
        <f t="shared" si="56"/>
        <v>0</v>
      </c>
      <c r="AB428" s="10">
        <f t="shared" si="57"/>
        <v>0</v>
      </c>
      <c r="AC428" s="10">
        <f t="shared" si="58"/>
        <v>0</v>
      </c>
      <c r="AD428" s="10">
        <f t="shared" si="59"/>
        <v>1</v>
      </c>
      <c r="AE428" s="10">
        <f t="shared" si="60"/>
        <v>0</v>
      </c>
      <c r="AF428" s="10">
        <f t="shared" si="61"/>
        <v>0</v>
      </c>
      <c r="AG428" s="14">
        <f t="shared" si="62"/>
        <v>1</v>
      </c>
    </row>
    <row r="429" spans="1:33" x14ac:dyDescent="0.3">
      <c r="A429" s="8" t="s">
        <v>524</v>
      </c>
      <c r="B429" s="22">
        <v>45812</v>
      </c>
      <c r="C429" s="9" t="s">
        <v>98</v>
      </c>
      <c r="D429" s="9" t="s">
        <v>99</v>
      </c>
      <c r="E429" s="9" t="s">
        <v>65</v>
      </c>
      <c r="F429" s="9" t="s">
        <v>77</v>
      </c>
      <c r="G429" s="9" t="s">
        <v>71</v>
      </c>
      <c r="H429" s="9" t="s">
        <v>50</v>
      </c>
      <c r="I429" s="9" t="s">
        <v>59</v>
      </c>
      <c r="J429" s="9" t="s">
        <v>88</v>
      </c>
      <c r="K429" s="9" t="s">
        <v>85</v>
      </c>
      <c r="L429" s="10">
        <v>72110</v>
      </c>
      <c r="M429" s="24">
        <v>3.5</v>
      </c>
      <c r="N429" s="12">
        <v>139331</v>
      </c>
      <c r="O429" s="12">
        <v>58277</v>
      </c>
      <c r="P429" s="12">
        <v>220561</v>
      </c>
      <c r="Q429" s="12">
        <v>23381</v>
      </c>
      <c r="R429" s="12">
        <v>441550</v>
      </c>
      <c r="S429" s="12">
        <v>117979</v>
      </c>
      <c r="T429" s="12">
        <v>135351</v>
      </c>
      <c r="U429" s="12">
        <v>308880</v>
      </c>
      <c r="V429" s="13">
        <v>4.2</v>
      </c>
      <c r="W429" s="10">
        <v>183116</v>
      </c>
      <c r="X429" s="9" t="str">
        <f t="shared" si="54"/>
        <v>Jun</v>
      </c>
      <c r="Y429" s="9" t="str">
        <f t="shared" si="55"/>
        <v>2025</v>
      </c>
      <c r="Z429" s="10">
        <v>1</v>
      </c>
      <c r="AA429" s="10">
        <f t="shared" si="56"/>
        <v>0</v>
      </c>
      <c r="AB429" s="10">
        <f t="shared" si="57"/>
        <v>0</v>
      </c>
      <c r="AC429" s="10">
        <f t="shared" si="58"/>
        <v>1</v>
      </c>
      <c r="AD429" s="10">
        <f t="shared" si="59"/>
        <v>0</v>
      </c>
      <c r="AE429" s="10">
        <f t="shared" si="60"/>
        <v>0</v>
      </c>
      <c r="AF429" s="10">
        <f t="shared" si="61"/>
        <v>0</v>
      </c>
      <c r="AG429" s="14">
        <f t="shared" si="62"/>
        <v>1</v>
      </c>
    </row>
    <row r="430" spans="1:33" x14ac:dyDescent="0.3">
      <c r="A430" s="8" t="s">
        <v>525</v>
      </c>
      <c r="B430" s="22">
        <v>45700</v>
      </c>
      <c r="C430" s="9" t="s">
        <v>90</v>
      </c>
      <c r="D430" s="9" t="s">
        <v>99</v>
      </c>
      <c r="E430" s="9" t="s">
        <v>47</v>
      </c>
      <c r="F430" s="9" t="s">
        <v>38</v>
      </c>
      <c r="G430" s="9" t="s">
        <v>49</v>
      </c>
      <c r="H430" s="9" t="s">
        <v>72</v>
      </c>
      <c r="I430" s="9" t="s">
        <v>41</v>
      </c>
      <c r="J430" s="9" t="s">
        <v>68</v>
      </c>
      <c r="K430" s="9" t="s">
        <v>43</v>
      </c>
      <c r="L430" s="10">
        <v>80392</v>
      </c>
      <c r="M430" s="24">
        <v>2.4</v>
      </c>
      <c r="N430" s="12">
        <v>9999</v>
      </c>
      <c r="O430" s="12">
        <v>80589</v>
      </c>
      <c r="P430" s="12">
        <v>226531</v>
      </c>
      <c r="Q430" s="12">
        <v>45312</v>
      </c>
      <c r="R430" s="12">
        <v>362431</v>
      </c>
      <c r="S430" s="12">
        <v>171508</v>
      </c>
      <c r="T430" s="12">
        <v>203295</v>
      </c>
      <c r="U430" s="12">
        <v>413979</v>
      </c>
      <c r="V430" s="13">
        <v>4.7</v>
      </c>
      <c r="W430" s="10">
        <v>288352</v>
      </c>
      <c r="X430" s="9" t="str">
        <f t="shared" si="54"/>
        <v>Feb</v>
      </c>
      <c r="Y430" s="9" t="str">
        <f t="shared" si="55"/>
        <v>2025</v>
      </c>
      <c r="Z430" s="10">
        <v>1</v>
      </c>
      <c r="AA430" s="10">
        <f t="shared" si="56"/>
        <v>1</v>
      </c>
      <c r="AB430" s="10">
        <f t="shared" si="57"/>
        <v>0</v>
      </c>
      <c r="AC430" s="10">
        <f t="shared" si="58"/>
        <v>0</v>
      </c>
      <c r="AD430" s="10">
        <f t="shared" si="59"/>
        <v>0</v>
      </c>
      <c r="AE430" s="10">
        <f t="shared" si="60"/>
        <v>0</v>
      </c>
      <c r="AF430" s="10">
        <f t="shared" si="61"/>
        <v>0</v>
      </c>
      <c r="AG430" s="14">
        <f t="shared" si="62"/>
        <v>0</v>
      </c>
    </row>
    <row r="431" spans="1:33" x14ac:dyDescent="0.3">
      <c r="A431" s="8" t="s">
        <v>526</v>
      </c>
      <c r="B431" s="22">
        <v>45366</v>
      </c>
      <c r="C431" s="9" t="s">
        <v>45</v>
      </c>
      <c r="D431" s="9" t="s">
        <v>99</v>
      </c>
      <c r="E431" s="9" t="s">
        <v>37</v>
      </c>
      <c r="F431" s="9" t="s">
        <v>66</v>
      </c>
      <c r="G431" s="9" t="s">
        <v>57</v>
      </c>
      <c r="H431" s="9" t="s">
        <v>50</v>
      </c>
      <c r="I431" s="9" t="s">
        <v>73</v>
      </c>
      <c r="J431" s="9" t="s">
        <v>52</v>
      </c>
      <c r="K431" s="9" t="s">
        <v>85</v>
      </c>
      <c r="L431" s="10">
        <v>66200</v>
      </c>
      <c r="M431" s="24">
        <v>3</v>
      </c>
      <c r="N431" s="12">
        <v>143804</v>
      </c>
      <c r="O431" s="12">
        <v>24556</v>
      </c>
      <c r="P431" s="12">
        <v>212088</v>
      </c>
      <c r="Q431" s="12">
        <v>51285</v>
      </c>
      <c r="R431" s="12">
        <v>431733</v>
      </c>
      <c r="S431" s="12">
        <v>188617</v>
      </c>
      <c r="T431" s="12">
        <v>58340</v>
      </c>
      <c r="U431" s="12">
        <v>284506</v>
      </c>
      <c r="V431" s="13">
        <v>4.0999999999999996</v>
      </c>
      <c r="W431" s="10">
        <v>314361</v>
      </c>
      <c r="X431" s="9" t="str">
        <f t="shared" si="54"/>
        <v>Mar</v>
      </c>
      <c r="Y431" s="9" t="str">
        <f t="shared" si="55"/>
        <v>2024</v>
      </c>
      <c r="Z431" s="10">
        <v>1</v>
      </c>
      <c r="AA431" s="10">
        <f t="shared" si="56"/>
        <v>0</v>
      </c>
      <c r="AB431" s="10">
        <f t="shared" si="57"/>
        <v>0</v>
      </c>
      <c r="AC431" s="10">
        <f t="shared" si="58"/>
        <v>1</v>
      </c>
      <c r="AD431" s="10">
        <f t="shared" si="59"/>
        <v>0</v>
      </c>
      <c r="AE431" s="10">
        <f t="shared" si="60"/>
        <v>0</v>
      </c>
      <c r="AF431" s="10">
        <f t="shared" si="61"/>
        <v>0</v>
      </c>
      <c r="AG431" s="14">
        <f t="shared" si="62"/>
        <v>1</v>
      </c>
    </row>
    <row r="432" spans="1:33" x14ac:dyDescent="0.3">
      <c r="A432" s="8" t="s">
        <v>527</v>
      </c>
      <c r="B432" s="22">
        <v>45920</v>
      </c>
      <c r="C432" s="9" t="s">
        <v>54</v>
      </c>
      <c r="D432" s="9" t="s">
        <v>55</v>
      </c>
      <c r="E432" s="9" t="s">
        <v>37</v>
      </c>
      <c r="F432" s="9" t="s">
        <v>77</v>
      </c>
      <c r="G432" s="9" t="s">
        <v>49</v>
      </c>
      <c r="H432" s="9" t="s">
        <v>50</v>
      </c>
      <c r="I432" s="9" t="s">
        <v>59</v>
      </c>
      <c r="J432" s="9" t="s">
        <v>88</v>
      </c>
      <c r="K432" s="9" t="s">
        <v>43</v>
      </c>
      <c r="L432" s="10">
        <v>97793</v>
      </c>
      <c r="M432" s="24">
        <v>7.3</v>
      </c>
      <c r="N432" s="12">
        <v>52792</v>
      </c>
      <c r="O432" s="12">
        <v>47418</v>
      </c>
      <c r="P432" s="12">
        <v>134992</v>
      </c>
      <c r="Q432" s="12">
        <v>19772</v>
      </c>
      <c r="R432" s="12">
        <v>254974</v>
      </c>
      <c r="S432" s="12">
        <v>95984</v>
      </c>
      <c r="T432" s="12">
        <v>35928</v>
      </c>
      <c r="U432" s="12">
        <v>154786</v>
      </c>
      <c r="V432" s="13">
        <v>3.8</v>
      </c>
      <c r="W432" s="10">
        <v>155233</v>
      </c>
      <c r="X432" s="9" t="str">
        <f t="shared" si="54"/>
        <v>Sep</v>
      </c>
      <c r="Y432" s="9" t="str">
        <f t="shared" si="55"/>
        <v>2025</v>
      </c>
      <c r="Z432" s="10">
        <v>1</v>
      </c>
      <c r="AA432" s="10">
        <f t="shared" si="56"/>
        <v>1</v>
      </c>
      <c r="AB432" s="10">
        <f t="shared" si="57"/>
        <v>0</v>
      </c>
      <c r="AC432" s="10">
        <f t="shared" si="58"/>
        <v>0</v>
      </c>
      <c r="AD432" s="10">
        <f t="shared" si="59"/>
        <v>0</v>
      </c>
      <c r="AE432" s="10">
        <f t="shared" si="60"/>
        <v>0</v>
      </c>
      <c r="AF432" s="10">
        <f t="shared" si="61"/>
        <v>0</v>
      </c>
      <c r="AG432" s="14">
        <f t="shared" si="62"/>
        <v>1</v>
      </c>
    </row>
    <row r="433" spans="1:33" x14ac:dyDescent="0.3">
      <c r="A433" s="8" t="s">
        <v>528</v>
      </c>
      <c r="B433" s="22">
        <v>45890</v>
      </c>
      <c r="C433" s="9" t="s">
        <v>90</v>
      </c>
      <c r="D433" s="9" t="s">
        <v>55</v>
      </c>
      <c r="E433" s="9" t="s">
        <v>101</v>
      </c>
      <c r="F433" s="9" t="s">
        <v>77</v>
      </c>
      <c r="G433" s="9" t="s">
        <v>81</v>
      </c>
      <c r="H433" s="9" t="s">
        <v>50</v>
      </c>
      <c r="I433" s="9" t="s">
        <v>73</v>
      </c>
      <c r="J433" s="9" t="s">
        <v>60</v>
      </c>
      <c r="K433" s="9" t="s">
        <v>85</v>
      </c>
      <c r="L433" s="10">
        <v>33411</v>
      </c>
      <c r="M433" s="24">
        <v>9.3000000000000007</v>
      </c>
      <c r="N433" s="12">
        <v>106864</v>
      </c>
      <c r="O433" s="12">
        <v>27314</v>
      </c>
      <c r="P433" s="12">
        <v>342790</v>
      </c>
      <c r="Q433" s="12">
        <v>11979</v>
      </c>
      <c r="R433" s="12">
        <v>488947</v>
      </c>
      <c r="S433" s="12">
        <v>99091</v>
      </c>
      <c r="T433" s="12">
        <v>296164</v>
      </c>
      <c r="U433" s="12">
        <v>429786</v>
      </c>
      <c r="V433" s="13">
        <v>5</v>
      </c>
      <c r="W433" s="10">
        <v>226309</v>
      </c>
      <c r="X433" s="9" t="str">
        <f t="shared" si="54"/>
        <v>Aug</v>
      </c>
      <c r="Y433" s="9" t="str">
        <f t="shared" si="55"/>
        <v>2025</v>
      </c>
      <c r="Z433" s="10">
        <v>1</v>
      </c>
      <c r="AA433" s="10">
        <f t="shared" si="56"/>
        <v>0</v>
      </c>
      <c r="AB433" s="10">
        <f t="shared" si="57"/>
        <v>0</v>
      </c>
      <c r="AC433" s="10">
        <f t="shared" si="58"/>
        <v>1</v>
      </c>
      <c r="AD433" s="10">
        <f t="shared" si="59"/>
        <v>0</v>
      </c>
      <c r="AE433" s="10">
        <f t="shared" si="60"/>
        <v>0</v>
      </c>
      <c r="AF433" s="10">
        <f t="shared" si="61"/>
        <v>0</v>
      </c>
      <c r="AG433" s="14">
        <f t="shared" si="62"/>
        <v>1</v>
      </c>
    </row>
    <row r="434" spans="1:33" x14ac:dyDescent="0.3">
      <c r="A434" s="8" t="s">
        <v>529</v>
      </c>
      <c r="B434" s="22">
        <v>45500</v>
      </c>
      <c r="C434" s="9" t="s">
        <v>94</v>
      </c>
      <c r="D434" s="9" t="s">
        <v>46</v>
      </c>
      <c r="E434" s="9" t="s">
        <v>101</v>
      </c>
      <c r="F434" s="9" t="s">
        <v>56</v>
      </c>
      <c r="G434" s="9" t="s">
        <v>95</v>
      </c>
      <c r="H434" s="9" t="s">
        <v>40</v>
      </c>
      <c r="I434" s="9" t="s">
        <v>59</v>
      </c>
      <c r="J434" s="9" t="s">
        <v>111</v>
      </c>
      <c r="K434" s="9" t="s">
        <v>61</v>
      </c>
      <c r="L434" s="10">
        <v>59647</v>
      </c>
      <c r="M434" s="24">
        <v>7.5</v>
      </c>
      <c r="N434" s="12">
        <v>7917</v>
      </c>
      <c r="O434" s="12">
        <v>55350</v>
      </c>
      <c r="P434" s="12">
        <v>355888</v>
      </c>
      <c r="Q434" s="12">
        <v>25374</v>
      </c>
      <c r="R434" s="12">
        <v>444529</v>
      </c>
      <c r="S434" s="12">
        <v>126553</v>
      </c>
      <c r="T434" s="12">
        <v>285081</v>
      </c>
      <c r="U434" s="12">
        <v>435263</v>
      </c>
      <c r="V434" s="13">
        <v>3.7</v>
      </c>
      <c r="W434" s="10">
        <v>110949</v>
      </c>
      <c r="X434" s="9" t="str">
        <f t="shared" si="54"/>
        <v>Jul</v>
      </c>
      <c r="Y434" s="9" t="str">
        <f t="shared" si="55"/>
        <v>2024</v>
      </c>
      <c r="Z434" s="10">
        <v>1</v>
      </c>
      <c r="AA434" s="10">
        <f t="shared" si="56"/>
        <v>0</v>
      </c>
      <c r="AB434" s="10">
        <f t="shared" si="57"/>
        <v>1</v>
      </c>
      <c r="AC434" s="10">
        <f t="shared" si="58"/>
        <v>0</v>
      </c>
      <c r="AD434" s="10">
        <f t="shared" si="59"/>
        <v>0</v>
      </c>
      <c r="AE434" s="10">
        <f t="shared" si="60"/>
        <v>0</v>
      </c>
      <c r="AF434" s="10">
        <f t="shared" si="61"/>
        <v>0</v>
      </c>
      <c r="AG434" s="14">
        <f t="shared" si="62"/>
        <v>1</v>
      </c>
    </row>
    <row r="435" spans="1:33" x14ac:dyDescent="0.3">
      <c r="A435" s="8" t="s">
        <v>530</v>
      </c>
      <c r="B435" s="22">
        <v>45716</v>
      </c>
      <c r="C435" s="9" t="s">
        <v>138</v>
      </c>
      <c r="D435" s="9" t="s">
        <v>64</v>
      </c>
      <c r="E435" s="9" t="s">
        <v>37</v>
      </c>
      <c r="F435" s="9" t="s">
        <v>77</v>
      </c>
      <c r="G435" s="9" t="s">
        <v>49</v>
      </c>
      <c r="H435" s="9" t="s">
        <v>50</v>
      </c>
      <c r="I435" s="9" t="s">
        <v>73</v>
      </c>
      <c r="J435" s="9" t="s">
        <v>88</v>
      </c>
      <c r="K435" s="9" t="s">
        <v>43</v>
      </c>
      <c r="L435" s="10">
        <v>75899</v>
      </c>
      <c r="M435" s="24">
        <v>6.2</v>
      </c>
      <c r="N435" s="12">
        <v>34950</v>
      </c>
      <c r="O435" s="12">
        <v>71119</v>
      </c>
      <c r="P435" s="12">
        <v>73485</v>
      </c>
      <c r="Q435" s="12">
        <v>30044</v>
      </c>
      <c r="R435" s="12">
        <v>209598</v>
      </c>
      <c r="S435" s="12">
        <v>195296</v>
      </c>
      <c r="T435" s="12">
        <v>46047</v>
      </c>
      <c r="U435" s="12">
        <v>296014</v>
      </c>
      <c r="V435" s="13">
        <v>4</v>
      </c>
      <c r="W435" s="10">
        <v>18144</v>
      </c>
      <c r="X435" s="9" t="str">
        <f t="shared" si="54"/>
        <v>Feb</v>
      </c>
      <c r="Y435" s="9" t="str">
        <f t="shared" si="55"/>
        <v>2025</v>
      </c>
      <c r="Z435" s="10">
        <v>1</v>
      </c>
      <c r="AA435" s="10">
        <f t="shared" si="56"/>
        <v>1</v>
      </c>
      <c r="AB435" s="10">
        <f t="shared" si="57"/>
        <v>0</v>
      </c>
      <c r="AC435" s="10">
        <f t="shared" si="58"/>
        <v>0</v>
      </c>
      <c r="AD435" s="10">
        <f t="shared" si="59"/>
        <v>0</v>
      </c>
      <c r="AE435" s="10">
        <f t="shared" si="60"/>
        <v>0</v>
      </c>
      <c r="AF435" s="10">
        <f t="shared" si="61"/>
        <v>0</v>
      </c>
      <c r="AG435" s="14">
        <f t="shared" si="62"/>
        <v>0</v>
      </c>
    </row>
    <row r="436" spans="1:33" x14ac:dyDescent="0.3">
      <c r="A436" s="8" t="s">
        <v>531</v>
      </c>
      <c r="B436" s="22">
        <v>45784</v>
      </c>
      <c r="C436" s="9" t="s">
        <v>105</v>
      </c>
      <c r="D436" s="9" t="s">
        <v>46</v>
      </c>
      <c r="E436" s="9" t="s">
        <v>37</v>
      </c>
      <c r="F436" s="9" t="s">
        <v>77</v>
      </c>
      <c r="G436" s="9" t="s">
        <v>39</v>
      </c>
      <c r="H436" s="9" t="s">
        <v>72</v>
      </c>
      <c r="I436" s="9" t="s">
        <v>96</v>
      </c>
      <c r="J436" s="9" t="s">
        <v>52</v>
      </c>
      <c r="K436" s="9" t="s">
        <v>61</v>
      </c>
      <c r="L436" s="10">
        <v>4500</v>
      </c>
      <c r="M436" s="24">
        <v>7.2</v>
      </c>
      <c r="N436" s="12">
        <v>81197</v>
      </c>
      <c r="O436" s="12">
        <v>17023</v>
      </c>
      <c r="P436" s="12">
        <v>206988</v>
      </c>
      <c r="Q436" s="12">
        <v>1980</v>
      </c>
      <c r="R436" s="12">
        <v>307188</v>
      </c>
      <c r="S436" s="12">
        <v>213611</v>
      </c>
      <c r="T436" s="12">
        <v>124188</v>
      </c>
      <c r="U436" s="12">
        <v>371723</v>
      </c>
      <c r="V436" s="13">
        <v>4.4000000000000004</v>
      </c>
      <c r="W436" s="10">
        <v>77438</v>
      </c>
      <c r="X436" s="9" t="str">
        <f t="shared" si="54"/>
        <v>May</v>
      </c>
      <c r="Y436" s="9" t="str">
        <f t="shared" si="55"/>
        <v>2025</v>
      </c>
      <c r="Z436" s="10">
        <v>1</v>
      </c>
      <c r="AA436" s="10">
        <f t="shared" si="56"/>
        <v>0</v>
      </c>
      <c r="AB436" s="10">
        <f t="shared" si="57"/>
        <v>1</v>
      </c>
      <c r="AC436" s="10">
        <f t="shared" si="58"/>
        <v>0</v>
      </c>
      <c r="AD436" s="10">
        <f t="shared" si="59"/>
        <v>0</v>
      </c>
      <c r="AE436" s="10">
        <f t="shared" si="60"/>
        <v>0</v>
      </c>
      <c r="AF436" s="10">
        <f t="shared" si="61"/>
        <v>0</v>
      </c>
      <c r="AG436" s="14">
        <f t="shared" si="62"/>
        <v>0</v>
      </c>
    </row>
    <row r="437" spans="1:33" x14ac:dyDescent="0.3">
      <c r="A437" s="8" t="s">
        <v>532</v>
      </c>
      <c r="B437" s="22">
        <v>45583</v>
      </c>
      <c r="C437" s="9" t="s">
        <v>45</v>
      </c>
      <c r="D437" s="9" t="s">
        <v>36</v>
      </c>
      <c r="E437" s="9" t="s">
        <v>37</v>
      </c>
      <c r="F437" s="9" t="s">
        <v>84</v>
      </c>
      <c r="G437" s="9" t="s">
        <v>67</v>
      </c>
      <c r="H437" s="9" t="s">
        <v>72</v>
      </c>
      <c r="I437" s="9" t="s">
        <v>41</v>
      </c>
      <c r="J437" s="9" t="s">
        <v>42</v>
      </c>
      <c r="K437" s="9" t="s">
        <v>43</v>
      </c>
      <c r="L437" s="10">
        <v>69749</v>
      </c>
      <c r="M437" s="24">
        <v>6.1</v>
      </c>
      <c r="N437" s="12">
        <v>153763</v>
      </c>
      <c r="O437" s="12">
        <v>11202</v>
      </c>
      <c r="P437" s="12">
        <v>299006</v>
      </c>
      <c r="Q437" s="12">
        <v>54415</v>
      </c>
      <c r="R437" s="12">
        <v>518386</v>
      </c>
      <c r="S437" s="12">
        <v>216635</v>
      </c>
      <c r="T437" s="12">
        <v>224299</v>
      </c>
      <c r="U437" s="12">
        <v>449764</v>
      </c>
      <c r="V437" s="13">
        <v>4.2</v>
      </c>
      <c r="W437" s="10">
        <v>253430</v>
      </c>
      <c r="X437" s="9" t="str">
        <f t="shared" si="54"/>
        <v>Oct</v>
      </c>
      <c r="Y437" s="9" t="str">
        <f t="shared" si="55"/>
        <v>2024</v>
      </c>
      <c r="Z437" s="10">
        <v>1</v>
      </c>
      <c r="AA437" s="10">
        <f t="shared" si="56"/>
        <v>1</v>
      </c>
      <c r="AB437" s="10">
        <f t="shared" si="57"/>
        <v>0</v>
      </c>
      <c r="AC437" s="10">
        <f t="shared" si="58"/>
        <v>0</v>
      </c>
      <c r="AD437" s="10">
        <f t="shared" si="59"/>
        <v>0</v>
      </c>
      <c r="AE437" s="10">
        <f t="shared" si="60"/>
        <v>0</v>
      </c>
      <c r="AF437" s="10">
        <f t="shared" si="61"/>
        <v>0</v>
      </c>
      <c r="AG437" s="14">
        <f t="shared" si="62"/>
        <v>1</v>
      </c>
    </row>
    <row r="438" spans="1:33" x14ac:dyDescent="0.3">
      <c r="A438" s="8" t="s">
        <v>533</v>
      </c>
      <c r="B438" s="22">
        <v>45839</v>
      </c>
      <c r="C438" s="9" t="s">
        <v>54</v>
      </c>
      <c r="D438" s="9" t="s">
        <v>76</v>
      </c>
      <c r="E438" s="9" t="s">
        <v>37</v>
      </c>
      <c r="F438" s="9" t="s">
        <v>77</v>
      </c>
      <c r="G438" s="9" t="s">
        <v>57</v>
      </c>
      <c r="H438" s="9" t="s">
        <v>40</v>
      </c>
      <c r="I438" s="9" t="s">
        <v>41</v>
      </c>
      <c r="J438" s="9" t="s">
        <v>68</v>
      </c>
      <c r="K438" s="9" t="s">
        <v>43</v>
      </c>
      <c r="L438" s="10">
        <v>98376</v>
      </c>
      <c r="M438" s="24">
        <v>5.5</v>
      </c>
      <c r="N438" s="12">
        <v>112381</v>
      </c>
      <c r="O438" s="12">
        <v>45866</v>
      </c>
      <c r="P438" s="12">
        <v>200759</v>
      </c>
      <c r="Q438" s="12">
        <v>66448</v>
      </c>
      <c r="R438" s="12">
        <v>425454</v>
      </c>
      <c r="S438" s="12">
        <v>24027</v>
      </c>
      <c r="T438" s="12">
        <v>237744</v>
      </c>
      <c r="U438" s="12">
        <v>301602</v>
      </c>
      <c r="V438" s="13">
        <v>4.5999999999999996</v>
      </c>
      <c r="W438" s="10">
        <v>407837</v>
      </c>
      <c r="X438" s="9" t="str">
        <f t="shared" si="54"/>
        <v>Jul</v>
      </c>
      <c r="Y438" s="9" t="str">
        <f t="shared" si="55"/>
        <v>2025</v>
      </c>
      <c r="Z438" s="10">
        <v>1</v>
      </c>
      <c r="AA438" s="10">
        <f t="shared" si="56"/>
        <v>1</v>
      </c>
      <c r="AB438" s="10">
        <f t="shared" si="57"/>
        <v>0</v>
      </c>
      <c r="AC438" s="10">
        <f t="shared" si="58"/>
        <v>0</v>
      </c>
      <c r="AD438" s="10">
        <f t="shared" si="59"/>
        <v>0</v>
      </c>
      <c r="AE438" s="10">
        <f t="shared" si="60"/>
        <v>0</v>
      </c>
      <c r="AF438" s="10">
        <f t="shared" si="61"/>
        <v>0</v>
      </c>
      <c r="AG438" s="14">
        <f t="shared" si="62"/>
        <v>1</v>
      </c>
    </row>
    <row r="439" spans="1:33" x14ac:dyDescent="0.3">
      <c r="A439" s="8" t="s">
        <v>534</v>
      </c>
      <c r="B439" s="22">
        <v>45772</v>
      </c>
      <c r="C439" s="9" t="s">
        <v>150</v>
      </c>
      <c r="D439" s="9" t="s">
        <v>55</v>
      </c>
      <c r="E439" s="9" t="s">
        <v>65</v>
      </c>
      <c r="F439" s="9" t="s">
        <v>38</v>
      </c>
      <c r="G439" s="9" t="s">
        <v>71</v>
      </c>
      <c r="H439" s="9" t="s">
        <v>58</v>
      </c>
      <c r="I439" s="9" t="s">
        <v>73</v>
      </c>
      <c r="J439" s="9" t="s">
        <v>111</v>
      </c>
      <c r="K439" s="9" t="s">
        <v>43</v>
      </c>
      <c r="L439" s="10">
        <v>123223</v>
      </c>
      <c r="M439" s="24">
        <v>5.6</v>
      </c>
      <c r="N439" s="12">
        <v>92754</v>
      </c>
      <c r="O439" s="12">
        <v>51993</v>
      </c>
      <c r="P439" s="12">
        <v>152418</v>
      </c>
      <c r="Q439" s="12">
        <v>42276</v>
      </c>
      <c r="R439" s="12">
        <v>339441</v>
      </c>
      <c r="S439" s="12">
        <v>56032</v>
      </c>
      <c r="T439" s="12">
        <v>268566</v>
      </c>
      <c r="U439" s="12">
        <v>372948</v>
      </c>
      <c r="V439" s="13">
        <v>3.5</v>
      </c>
      <c r="W439" s="10">
        <v>222073</v>
      </c>
      <c r="X439" s="9" t="str">
        <f t="shared" si="54"/>
        <v>Apr</v>
      </c>
      <c r="Y439" s="9" t="str">
        <f t="shared" si="55"/>
        <v>2025</v>
      </c>
      <c r="Z439" s="10">
        <v>1</v>
      </c>
      <c r="AA439" s="10">
        <f t="shared" si="56"/>
        <v>1</v>
      </c>
      <c r="AB439" s="10">
        <f t="shared" si="57"/>
        <v>0</v>
      </c>
      <c r="AC439" s="10">
        <f t="shared" si="58"/>
        <v>0</v>
      </c>
      <c r="AD439" s="10">
        <f t="shared" si="59"/>
        <v>0</v>
      </c>
      <c r="AE439" s="10">
        <f t="shared" si="60"/>
        <v>0</v>
      </c>
      <c r="AF439" s="10">
        <f t="shared" si="61"/>
        <v>1</v>
      </c>
      <c r="AG439" s="14">
        <f t="shared" si="62"/>
        <v>0</v>
      </c>
    </row>
    <row r="440" spans="1:33" x14ac:dyDescent="0.3">
      <c r="A440" s="8" t="s">
        <v>535</v>
      </c>
      <c r="B440" s="22">
        <v>45722</v>
      </c>
      <c r="C440" s="9" t="s">
        <v>70</v>
      </c>
      <c r="D440" s="9" t="s">
        <v>99</v>
      </c>
      <c r="E440" s="9" t="s">
        <v>37</v>
      </c>
      <c r="F440" s="9" t="s">
        <v>38</v>
      </c>
      <c r="G440" s="9" t="s">
        <v>71</v>
      </c>
      <c r="H440" s="9" t="s">
        <v>50</v>
      </c>
      <c r="I440" s="9" t="s">
        <v>51</v>
      </c>
      <c r="J440" s="9" t="s">
        <v>111</v>
      </c>
      <c r="K440" s="9" t="s">
        <v>43</v>
      </c>
      <c r="L440" s="10">
        <v>99399</v>
      </c>
      <c r="M440" s="24">
        <v>3.4</v>
      </c>
      <c r="N440" s="12">
        <v>55710</v>
      </c>
      <c r="O440" s="12">
        <v>43775</v>
      </c>
      <c r="P440" s="12">
        <v>116053</v>
      </c>
      <c r="Q440" s="12">
        <v>32366</v>
      </c>
      <c r="R440" s="12">
        <v>247904</v>
      </c>
      <c r="S440" s="12">
        <v>171149</v>
      </c>
      <c r="T440" s="12">
        <v>60501</v>
      </c>
      <c r="U440" s="12">
        <v>279311</v>
      </c>
      <c r="V440" s="13">
        <v>3.9</v>
      </c>
      <c r="W440" s="10">
        <v>415555</v>
      </c>
      <c r="X440" s="9" t="str">
        <f t="shared" si="54"/>
        <v>Mar</v>
      </c>
      <c r="Y440" s="9" t="str">
        <f t="shared" si="55"/>
        <v>2025</v>
      </c>
      <c r="Z440" s="10">
        <v>1</v>
      </c>
      <c r="AA440" s="10">
        <f t="shared" si="56"/>
        <v>1</v>
      </c>
      <c r="AB440" s="10">
        <f t="shared" si="57"/>
        <v>0</v>
      </c>
      <c r="AC440" s="10">
        <f t="shared" si="58"/>
        <v>0</v>
      </c>
      <c r="AD440" s="10">
        <f t="shared" si="59"/>
        <v>0</v>
      </c>
      <c r="AE440" s="10">
        <f t="shared" si="60"/>
        <v>0</v>
      </c>
      <c r="AF440" s="10">
        <f t="shared" si="61"/>
        <v>0</v>
      </c>
      <c r="AG440" s="14">
        <f t="shared" si="62"/>
        <v>0</v>
      </c>
    </row>
    <row r="441" spans="1:33" x14ac:dyDescent="0.3">
      <c r="A441" s="8" t="s">
        <v>536</v>
      </c>
      <c r="B441" s="22">
        <v>45850</v>
      </c>
      <c r="C441" s="9" t="s">
        <v>45</v>
      </c>
      <c r="D441" s="9" t="s">
        <v>76</v>
      </c>
      <c r="E441" s="9" t="s">
        <v>37</v>
      </c>
      <c r="F441" s="9" t="s">
        <v>84</v>
      </c>
      <c r="G441" s="9" t="s">
        <v>95</v>
      </c>
      <c r="H441" s="9" t="s">
        <v>58</v>
      </c>
      <c r="I441" s="9" t="s">
        <v>59</v>
      </c>
      <c r="J441" s="9" t="s">
        <v>68</v>
      </c>
      <c r="K441" s="9" t="s">
        <v>61</v>
      </c>
      <c r="L441" s="10">
        <v>54468</v>
      </c>
      <c r="M441" s="24">
        <v>8.1999999999999993</v>
      </c>
      <c r="N441" s="12">
        <v>95904</v>
      </c>
      <c r="O441" s="12">
        <v>21237</v>
      </c>
      <c r="P441" s="12">
        <v>27081</v>
      </c>
      <c r="Q441" s="12">
        <v>24678</v>
      </c>
      <c r="R441" s="12">
        <v>168900</v>
      </c>
      <c r="S441" s="12">
        <v>153621</v>
      </c>
      <c r="T441" s="12">
        <v>290110</v>
      </c>
      <c r="U441" s="12">
        <v>496464</v>
      </c>
      <c r="V441" s="13">
        <v>4.0999999999999996</v>
      </c>
      <c r="W441" s="10">
        <v>341471</v>
      </c>
      <c r="X441" s="9" t="str">
        <f t="shared" si="54"/>
        <v>Jul</v>
      </c>
      <c r="Y441" s="9" t="str">
        <f t="shared" si="55"/>
        <v>2025</v>
      </c>
      <c r="Z441" s="10">
        <v>1</v>
      </c>
      <c r="AA441" s="10">
        <f t="shared" si="56"/>
        <v>0</v>
      </c>
      <c r="AB441" s="10">
        <f t="shared" si="57"/>
        <v>1</v>
      </c>
      <c r="AC441" s="10">
        <f t="shared" si="58"/>
        <v>0</v>
      </c>
      <c r="AD441" s="10">
        <f t="shared" si="59"/>
        <v>0</v>
      </c>
      <c r="AE441" s="10">
        <f t="shared" si="60"/>
        <v>0</v>
      </c>
      <c r="AF441" s="10">
        <f t="shared" si="61"/>
        <v>0</v>
      </c>
      <c r="AG441" s="14">
        <f t="shared" si="62"/>
        <v>0</v>
      </c>
    </row>
    <row r="442" spans="1:33" x14ac:dyDescent="0.3">
      <c r="A442" s="8" t="s">
        <v>537</v>
      </c>
      <c r="B442" s="22">
        <v>45793</v>
      </c>
      <c r="C442" s="9" t="s">
        <v>117</v>
      </c>
      <c r="D442" s="9" t="s">
        <v>46</v>
      </c>
      <c r="E442" s="9" t="s">
        <v>47</v>
      </c>
      <c r="F442" s="9" t="s">
        <v>84</v>
      </c>
      <c r="G442" s="9" t="s">
        <v>67</v>
      </c>
      <c r="H442" s="9" t="s">
        <v>40</v>
      </c>
      <c r="I442" s="9" t="s">
        <v>59</v>
      </c>
      <c r="J442" s="9" t="s">
        <v>111</v>
      </c>
      <c r="K442" s="9" t="s">
        <v>43</v>
      </c>
      <c r="L442" s="10">
        <v>42719</v>
      </c>
      <c r="M442" s="24">
        <v>6.8</v>
      </c>
      <c r="N442" s="12">
        <v>62563</v>
      </c>
      <c r="O442" s="12">
        <v>28366</v>
      </c>
      <c r="P442" s="12">
        <v>314542</v>
      </c>
      <c r="Q442" s="12">
        <v>29370</v>
      </c>
      <c r="R442" s="12">
        <v>434841</v>
      </c>
      <c r="S442" s="12">
        <v>120261</v>
      </c>
      <c r="T442" s="12">
        <v>260963</v>
      </c>
      <c r="U442" s="12">
        <v>420923</v>
      </c>
      <c r="V442" s="13">
        <v>3.9</v>
      </c>
      <c r="W442" s="10">
        <v>114021</v>
      </c>
      <c r="X442" s="9" t="str">
        <f t="shared" si="54"/>
        <v>May</v>
      </c>
      <c r="Y442" s="9" t="str">
        <f t="shared" si="55"/>
        <v>2025</v>
      </c>
      <c r="Z442" s="10">
        <v>1</v>
      </c>
      <c r="AA442" s="10">
        <f t="shared" si="56"/>
        <v>1</v>
      </c>
      <c r="AB442" s="10">
        <f t="shared" si="57"/>
        <v>0</v>
      </c>
      <c r="AC442" s="10">
        <f t="shared" si="58"/>
        <v>0</v>
      </c>
      <c r="AD442" s="10">
        <f t="shared" si="59"/>
        <v>0</v>
      </c>
      <c r="AE442" s="10">
        <f t="shared" si="60"/>
        <v>0</v>
      </c>
      <c r="AF442" s="10">
        <f t="shared" si="61"/>
        <v>0</v>
      </c>
      <c r="AG442" s="14">
        <f t="shared" si="62"/>
        <v>1</v>
      </c>
    </row>
    <row r="443" spans="1:33" x14ac:dyDescent="0.3">
      <c r="A443" s="8" t="s">
        <v>538</v>
      </c>
      <c r="B443" s="22">
        <v>45990</v>
      </c>
      <c r="C443" s="9" t="s">
        <v>45</v>
      </c>
      <c r="D443" s="9" t="s">
        <v>55</v>
      </c>
      <c r="E443" s="9" t="s">
        <v>47</v>
      </c>
      <c r="F443" s="9" t="s">
        <v>84</v>
      </c>
      <c r="G443" s="9" t="s">
        <v>95</v>
      </c>
      <c r="H443" s="9" t="s">
        <v>72</v>
      </c>
      <c r="I443" s="9" t="s">
        <v>51</v>
      </c>
      <c r="J443" s="9" t="s">
        <v>88</v>
      </c>
      <c r="K443" s="9" t="s">
        <v>61</v>
      </c>
      <c r="L443" s="10">
        <v>15407</v>
      </c>
      <c r="M443" s="24">
        <v>9.1</v>
      </c>
      <c r="N443" s="12">
        <v>17750</v>
      </c>
      <c r="O443" s="12">
        <v>24468</v>
      </c>
      <c r="P443" s="12">
        <v>125227</v>
      </c>
      <c r="Q443" s="12">
        <v>3328</v>
      </c>
      <c r="R443" s="12">
        <v>170773</v>
      </c>
      <c r="S443" s="12">
        <v>129643</v>
      </c>
      <c r="T443" s="12">
        <v>231287</v>
      </c>
      <c r="U443" s="12">
        <v>373027</v>
      </c>
      <c r="V443" s="13">
        <v>4.0999999999999996</v>
      </c>
      <c r="W443" s="10">
        <v>342909</v>
      </c>
      <c r="X443" s="9" t="str">
        <f t="shared" si="54"/>
        <v>Nov</v>
      </c>
      <c r="Y443" s="9" t="str">
        <f t="shared" si="55"/>
        <v>2025</v>
      </c>
      <c r="Z443" s="10">
        <v>1</v>
      </c>
      <c r="AA443" s="10">
        <f t="shared" si="56"/>
        <v>0</v>
      </c>
      <c r="AB443" s="10">
        <f t="shared" si="57"/>
        <v>1</v>
      </c>
      <c r="AC443" s="10">
        <f t="shared" si="58"/>
        <v>0</v>
      </c>
      <c r="AD443" s="10">
        <f t="shared" si="59"/>
        <v>0</v>
      </c>
      <c r="AE443" s="10">
        <f t="shared" si="60"/>
        <v>0</v>
      </c>
      <c r="AF443" s="10">
        <f t="shared" si="61"/>
        <v>0</v>
      </c>
      <c r="AG443" s="14">
        <f t="shared" si="62"/>
        <v>0</v>
      </c>
    </row>
    <row r="444" spans="1:33" x14ac:dyDescent="0.3">
      <c r="A444" s="8" t="s">
        <v>539</v>
      </c>
      <c r="B444" s="22">
        <v>45879</v>
      </c>
      <c r="C444" s="9" t="s">
        <v>45</v>
      </c>
      <c r="D444" s="9" t="s">
        <v>80</v>
      </c>
      <c r="E444" s="9" t="s">
        <v>47</v>
      </c>
      <c r="F444" s="9" t="s">
        <v>38</v>
      </c>
      <c r="G444" s="9" t="s">
        <v>49</v>
      </c>
      <c r="H444" s="9" t="s">
        <v>58</v>
      </c>
      <c r="I444" s="9" t="s">
        <v>51</v>
      </c>
      <c r="J444" s="9" t="s">
        <v>60</v>
      </c>
      <c r="K444" s="9" t="s">
        <v>129</v>
      </c>
      <c r="L444" s="10">
        <v>82306</v>
      </c>
      <c r="M444" s="24">
        <v>2</v>
      </c>
      <c r="N444" s="12">
        <v>102124</v>
      </c>
      <c r="O444" s="12">
        <v>70014</v>
      </c>
      <c r="P444" s="12">
        <v>359181</v>
      </c>
      <c r="Q444" s="12">
        <v>27558</v>
      </c>
      <c r="R444" s="12">
        <v>558877</v>
      </c>
      <c r="S444" s="12">
        <v>71818</v>
      </c>
      <c r="T444" s="12">
        <v>197746</v>
      </c>
      <c r="U444" s="12">
        <v>316574</v>
      </c>
      <c r="V444" s="13">
        <v>4.4000000000000004</v>
      </c>
      <c r="W444" s="10">
        <v>12952</v>
      </c>
      <c r="X444" s="9" t="str">
        <f t="shared" si="54"/>
        <v>Aug</v>
      </c>
      <c r="Y444" s="9" t="str">
        <f t="shared" si="55"/>
        <v>2025</v>
      </c>
      <c r="Z444" s="10">
        <v>1</v>
      </c>
      <c r="AA444" s="10">
        <f t="shared" si="56"/>
        <v>0</v>
      </c>
      <c r="AB444" s="10">
        <f t="shared" si="57"/>
        <v>0</v>
      </c>
      <c r="AC444" s="10">
        <f t="shared" si="58"/>
        <v>0</v>
      </c>
      <c r="AD444" s="10">
        <f t="shared" si="59"/>
        <v>1</v>
      </c>
      <c r="AE444" s="10">
        <f t="shared" si="60"/>
        <v>0</v>
      </c>
      <c r="AF444" s="10">
        <f t="shared" si="61"/>
        <v>0</v>
      </c>
      <c r="AG444" s="14">
        <f t="shared" si="62"/>
        <v>1</v>
      </c>
    </row>
    <row r="445" spans="1:33" x14ac:dyDescent="0.3">
      <c r="A445" s="8" t="s">
        <v>540</v>
      </c>
      <c r="B445" s="22">
        <v>45700</v>
      </c>
      <c r="C445" s="9" t="s">
        <v>45</v>
      </c>
      <c r="D445" s="9" t="s">
        <v>46</v>
      </c>
      <c r="E445" s="9" t="s">
        <v>37</v>
      </c>
      <c r="F445" s="9" t="s">
        <v>84</v>
      </c>
      <c r="G445" s="9" t="s">
        <v>39</v>
      </c>
      <c r="H445" s="9" t="s">
        <v>72</v>
      </c>
      <c r="I445" s="9" t="s">
        <v>41</v>
      </c>
      <c r="J445" s="9" t="s">
        <v>52</v>
      </c>
      <c r="K445" s="9" t="s">
        <v>85</v>
      </c>
      <c r="L445" s="10">
        <v>64802</v>
      </c>
      <c r="M445" s="24">
        <v>6.7</v>
      </c>
      <c r="N445" s="12">
        <v>95168</v>
      </c>
      <c r="O445" s="12">
        <v>53569</v>
      </c>
      <c r="P445" s="12">
        <v>280730</v>
      </c>
      <c r="Q445" s="12">
        <v>53376</v>
      </c>
      <c r="R445" s="12">
        <v>482843</v>
      </c>
      <c r="S445" s="12">
        <v>136559</v>
      </c>
      <c r="T445" s="12">
        <v>281304</v>
      </c>
      <c r="U445" s="12">
        <v>477761</v>
      </c>
      <c r="V445" s="13">
        <v>4.3</v>
      </c>
      <c r="W445" s="10">
        <v>251617</v>
      </c>
      <c r="X445" s="9" t="str">
        <f t="shared" si="54"/>
        <v>Feb</v>
      </c>
      <c r="Y445" s="9" t="str">
        <f t="shared" si="55"/>
        <v>2025</v>
      </c>
      <c r="Z445" s="10">
        <v>1</v>
      </c>
      <c r="AA445" s="10">
        <f t="shared" si="56"/>
        <v>0</v>
      </c>
      <c r="AB445" s="10">
        <f t="shared" si="57"/>
        <v>0</v>
      </c>
      <c r="AC445" s="10">
        <f t="shared" si="58"/>
        <v>1</v>
      </c>
      <c r="AD445" s="10">
        <f t="shared" si="59"/>
        <v>0</v>
      </c>
      <c r="AE445" s="10">
        <f t="shared" si="60"/>
        <v>0</v>
      </c>
      <c r="AF445" s="10">
        <f t="shared" si="61"/>
        <v>0</v>
      </c>
      <c r="AG445" s="14">
        <f t="shared" si="62"/>
        <v>1</v>
      </c>
    </row>
    <row r="446" spans="1:33" x14ac:dyDescent="0.3">
      <c r="A446" s="8" t="s">
        <v>541</v>
      </c>
      <c r="B446" s="22">
        <v>45828</v>
      </c>
      <c r="C446" s="9" t="s">
        <v>138</v>
      </c>
      <c r="D446" s="9" t="s">
        <v>76</v>
      </c>
      <c r="E446" s="9" t="s">
        <v>65</v>
      </c>
      <c r="F446" s="9" t="s">
        <v>84</v>
      </c>
      <c r="G446" s="9" t="s">
        <v>71</v>
      </c>
      <c r="H446" s="9" t="s">
        <v>58</v>
      </c>
      <c r="I446" s="9" t="s">
        <v>51</v>
      </c>
      <c r="J446" s="9" t="s">
        <v>111</v>
      </c>
      <c r="K446" s="9" t="s">
        <v>85</v>
      </c>
      <c r="L446" s="10">
        <v>73507</v>
      </c>
      <c r="M446" s="24">
        <v>5.9</v>
      </c>
      <c r="N446" s="12">
        <v>183458</v>
      </c>
      <c r="O446" s="12">
        <v>63899</v>
      </c>
      <c r="P446" s="12">
        <v>81929</v>
      </c>
      <c r="Q446" s="12">
        <v>61092</v>
      </c>
      <c r="R446" s="12">
        <v>390378</v>
      </c>
      <c r="S446" s="12">
        <v>220942</v>
      </c>
      <c r="T446" s="12">
        <v>239724</v>
      </c>
      <c r="U446" s="12">
        <v>510639</v>
      </c>
      <c r="V446" s="13">
        <v>4.4000000000000004</v>
      </c>
      <c r="W446" s="10">
        <v>263872</v>
      </c>
      <c r="X446" s="9" t="str">
        <f t="shared" si="54"/>
        <v>Jun</v>
      </c>
      <c r="Y446" s="9" t="str">
        <f t="shared" si="55"/>
        <v>2025</v>
      </c>
      <c r="Z446" s="10">
        <v>1</v>
      </c>
      <c r="AA446" s="10">
        <f t="shared" si="56"/>
        <v>0</v>
      </c>
      <c r="AB446" s="10">
        <f t="shared" si="57"/>
        <v>0</v>
      </c>
      <c r="AC446" s="10">
        <f t="shared" si="58"/>
        <v>1</v>
      </c>
      <c r="AD446" s="10">
        <f t="shared" si="59"/>
        <v>0</v>
      </c>
      <c r="AE446" s="10">
        <f t="shared" si="60"/>
        <v>0</v>
      </c>
      <c r="AF446" s="10">
        <f t="shared" si="61"/>
        <v>0</v>
      </c>
      <c r="AG446" s="14">
        <f t="shared" si="62"/>
        <v>0</v>
      </c>
    </row>
    <row r="447" spans="1:33" x14ac:dyDescent="0.3">
      <c r="A447" s="8" t="s">
        <v>542</v>
      </c>
      <c r="B447" s="22">
        <v>45958</v>
      </c>
      <c r="C447" s="9" t="s">
        <v>119</v>
      </c>
      <c r="D447" s="9" t="s">
        <v>80</v>
      </c>
      <c r="E447" s="9" t="s">
        <v>37</v>
      </c>
      <c r="F447" s="9" t="s">
        <v>56</v>
      </c>
      <c r="G447" s="9" t="s">
        <v>95</v>
      </c>
      <c r="H447" s="9" t="s">
        <v>72</v>
      </c>
      <c r="I447" s="9" t="s">
        <v>41</v>
      </c>
      <c r="J447" s="9" t="s">
        <v>68</v>
      </c>
      <c r="K447" s="9" t="s">
        <v>43</v>
      </c>
      <c r="L447" s="10">
        <v>126455</v>
      </c>
      <c r="M447" s="24">
        <v>9.1999999999999993</v>
      </c>
      <c r="N447" s="12">
        <v>151128</v>
      </c>
      <c r="O447" s="12">
        <v>61836</v>
      </c>
      <c r="P447" s="12">
        <v>188316</v>
      </c>
      <c r="Q447" s="12">
        <v>23701</v>
      </c>
      <c r="R447" s="12">
        <v>424981</v>
      </c>
      <c r="S447" s="12">
        <v>199920</v>
      </c>
      <c r="T447" s="12">
        <v>245517</v>
      </c>
      <c r="U447" s="12">
        <v>496044</v>
      </c>
      <c r="V447" s="13">
        <v>3.8</v>
      </c>
      <c r="W447" s="10">
        <v>347698</v>
      </c>
      <c r="X447" s="9" t="str">
        <f t="shared" si="54"/>
        <v>Oct</v>
      </c>
      <c r="Y447" s="9" t="str">
        <f t="shared" si="55"/>
        <v>2025</v>
      </c>
      <c r="Z447" s="10">
        <v>1</v>
      </c>
      <c r="AA447" s="10">
        <f t="shared" si="56"/>
        <v>1</v>
      </c>
      <c r="AB447" s="10">
        <f t="shared" si="57"/>
        <v>0</v>
      </c>
      <c r="AC447" s="10">
        <f t="shared" si="58"/>
        <v>0</v>
      </c>
      <c r="AD447" s="10">
        <f t="shared" si="59"/>
        <v>0</v>
      </c>
      <c r="AE447" s="10">
        <f t="shared" si="60"/>
        <v>0</v>
      </c>
      <c r="AF447" s="10">
        <f t="shared" si="61"/>
        <v>1</v>
      </c>
      <c r="AG447" s="14">
        <f t="shared" si="62"/>
        <v>0</v>
      </c>
    </row>
    <row r="448" spans="1:33" x14ac:dyDescent="0.3">
      <c r="A448" s="8" t="s">
        <v>543</v>
      </c>
      <c r="B448" s="22">
        <v>45422</v>
      </c>
      <c r="C448" s="9" t="s">
        <v>109</v>
      </c>
      <c r="D448" s="9" t="s">
        <v>64</v>
      </c>
      <c r="E448" s="9" t="s">
        <v>47</v>
      </c>
      <c r="F448" s="9" t="s">
        <v>77</v>
      </c>
      <c r="G448" s="9" t="s">
        <v>39</v>
      </c>
      <c r="H448" s="9" t="s">
        <v>58</v>
      </c>
      <c r="I448" s="9" t="s">
        <v>59</v>
      </c>
      <c r="J448" s="9" t="s">
        <v>68</v>
      </c>
      <c r="K448" s="9" t="s">
        <v>61</v>
      </c>
      <c r="L448" s="10">
        <v>10260</v>
      </c>
      <c r="M448" s="24">
        <v>3.2</v>
      </c>
      <c r="N448" s="12">
        <v>34012</v>
      </c>
      <c r="O448" s="12">
        <v>8326</v>
      </c>
      <c r="P448" s="12">
        <v>217975</v>
      </c>
      <c r="Q448" s="12">
        <v>4513</v>
      </c>
      <c r="R448" s="12">
        <v>264826</v>
      </c>
      <c r="S448" s="12">
        <v>49970</v>
      </c>
      <c r="T448" s="12">
        <v>254236</v>
      </c>
      <c r="U448" s="12">
        <v>341962</v>
      </c>
      <c r="V448" s="13">
        <v>3.9</v>
      </c>
      <c r="W448" s="10">
        <v>109085</v>
      </c>
      <c r="X448" s="9" t="str">
        <f t="shared" si="54"/>
        <v>May</v>
      </c>
      <c r="Y448" s="9" t="str">
        <f t="shared" si="55"/>
        <v>2024</v>
      </c>
      <c r="Z448" s="10">
        <v>1</v>
      </c>
      <c r="AA448" s="10">
        <f t="shared" si="56"/>
        <v>0</v>
      </c>
      <c r="AB448" s="10">
        <f t="shared" si="57"/>
        <v>1</v>
      </c>
      <c r="AC448" s="10">
        <f t="shared" si="58"/>
        <v>0</v>
      </c>
      <c r="AD448" s="10">
        <f t="shared" si="59"/>
        <v>0</v>
      </c>
      <c r="AE448" s="10">
        <f t="shared" si="60"/>
        <v>0</v>
      </c>
      <c r="AF448" s="10">
        <f t="shared" si="61"/>
        <v>0</v>
      </c>
      <c r="AG448" s="14">
        <f t="shared" si="62"/>
        <v>0</v>
      </c>
    </row>
    <row r="449" spans="1:33" x14ac:dyDescent="0.3">
      <c r="A449" s="8" t="s">
        <v>544</v>
      </c>
      <c r="B449" s="22">
        <v>45963</v>
      </c>
      <c r="C449" s="9" t="s">
        <v>119</v>
      </c>
      <c r="D449" s="9" t="s">
        <v>80</v>
      </c>
      <c r="E449" s="9" t="s">
        <v>37</v>
      </c>
      <c r="F449" s="9" t="s">
        <v>66</v>
      </c>
      <c r="G449" s="9" t="s">
        <v>95</v>
      </c>
      <c r="H449" s="9" t="s">
        <v>40</v>
      </c>
      <c r="I449" s="9" t="s">
        <v>51</v>
      </c>
      <c r="J449" s="9" t="s">
        <v>52</v>
      </c>
      <c r="K449" s="9" t="s">
        <v>43</v>
      </c>
      <c r="L449" s="10">
        <v>140124</v>
      </c>
      <c r="M449" s="24">
        <v>7</v>
      </c>
      <c r="N449" s="12">
        <v>79876</v>
      </c>
      <c r="O449" s="12">
        <v>47619</v>
      </c>
      <c r="P449" s="12">
        <v>39249</v>
      </c>
      <c r="Q449" s="12">
        <v>85417</v>
      </c>
      <c r="R449" s="12">
        <v>252161</v>
      </c>
      <c r="S449" s="12">
        <v>159843</v>
      </c>
      <c r="T449" s="12">
        <v>213340</v>
      </c>
      <c r="U449" s="12">
        <v>392894</v>
      </c>
      <c r="V449" s="13">
        <v>4.7</v>
      </c>
      <c r="W449" s="10">
        <v>38160</v>
      </c>
      <c r="X449" s="9" t="str">
        <f t="shared" si="54"/>
        <v>Nov</v>
      </c>
      <c r="Y449" s="9" t="str">
        <f t="shared" si="55"/>
        <v>2025</v>
      </c>
      <c r="Z449" s="10">
        <v>1</v>
      </c>
      <c r="AA449" s="10">
        <f t="shared" si="56"/>
        <v>1</v>
      </c>
      <c r="AB449" s="10">
        <f t="shared" si="57"/>
        <v>0</v>
      </c>
      <c r="AC449" s="10">
        <f t="shared" si="58"/>
        <v>0</v>
      </c>
      <c r="AD449" s="10">
        <f t="shared" si="59"/>
        <v>0</v>
      </c>
      <c r="AE449" s="10">
        <f t="shared" si="60"/>
        <v>0</v>
      </c>
      <c r="AF449" s="10">
        <f t="shared" si="61"/>
        <v>1</v>
      </c>
      <c r="AG449" s="14">
        <f t="shared" si="62"/>
        <v>0</v>
      </c>
    </row>
    <row r="450" spans="1:33" x14ac:dyDescent="0.3">
      <c r="A450" s="8" t="s">
        <v>545</v>
      </c>
      <c r="B450" s="22">
        <v>45607</v>
      </c>
      <c r="C450" s="9" t="s">
        <v>54</v>
      </c>
      <c r="D450" s="9" t="s">
        <v>87</v>
      </c>
      <c r="E450" s="9" t="s">
        <v>65</v>
      </c>
      <c r="F450" s="9" t="s">
        <v>48</v>
      </c>
      <c r="G450" s="9" t="s">
        <v>95</v>
      </c>
      <c r="H450" s="9" t="s">
        <v>58</v>
      </c>
      <c r="I450" s="9" t="s">
        <v>96</v>
      </c>
      <c r="J450" s="9" t="s">
        <v>111</v>
      </c>
      <c r="K450" s="9" t="s">
        <v>43</v>
      </c>
      <c r="L450" s="10">
        <v>104999</v>
      </c>
      <c r="M450" s="24">
        <v>4.8</v>
      </c>
      <c r="N450" s="12">
        <v>181275</v>
      </c>
      <c r="O450" s="12">
        <v>37287</v>
      </c>
      <c r="P450" s="12">
        <v>202973</v>
      </c>
      <c r="Q450" s="12">
        <v>50168</v>
      </c>
      <c r="R450" s="12">
        <v>471703</v>
      </c>
      <c r="S450" s="12">
        <v>62290</v>
      </c>
      <c r="T450" s="12">
        <v>239485</v>
      </c>
      <c r="U450" s="12">
        <v>359435</v>
      </c>
      <c r="V450" s="13">
        <v>4.5</v>
      </c>
      <c r="W450" s="10">
        <v>162796</v>
      </c>
      <c r="X450" s="9" t="str">
        <f t="shared" si="54"/>
        <v>Nov</v>
      </c>
      <c r="Y450" s="9" t="str">
        <f t="shared" si="55"/>
        <v>2024</v>
      </c>
      <c r="Z450" s="10">
        <v>1</v>
      </c>
      <c r="AA450" s="10">
        <f t="shared" si="56"/>
        <v>1</v>
      </c>
      <c r="AB450" s="10">
        <f t="shared" si="57"/>
        <v>0</v>
      </c>
      <c r="AC450" s="10">
        <f t="shared" si="58"/>
        <v>0</v>
      </c>
      <c r="AD450" s="10">
        <f t="shared" si="59"/>
        <v>0</v>
      </c>
      <c r="AE450" s="10">
        <f t="shared" si="60"/>
        <v>0</v>
      </c>
      <c r="AF450" s="10">
        <f t="shared" si="61"/>
        <v>1</v>
      </c>
      <c r="AG450" s="14">
        <f t="shared" si="62"/>
        <v>1</v>
      </c>
    </row>
    <row r="451" spans="1:33" x14ac:dyDescent="0.3">
      <c r="A451" s="8" t="s">
        <v>546</v>
      </c>
      <c r="B451" s="22">
        <v>45932</v>
      </c>
      <c r="C451" s="9" t="s">
        <v>79</v>
      </c>
      <c r="D451" s="9" t="s">
        <v>55</v>
      </c>
      <c r="E451" s="9" t="s">
        <v>101</v>
      </c>
      <c r="F451" s="9" t="s">
        <v>66</v>
      </c>
      <c r="G451" s="9" t="s">
        <v>39</v>
      </c>
      <c r="H451" s="9" t="s">
        <v>72</v>
      </c>
      <c r="I451" s="9" t="s">
        <v>73</v>
      </c>
      <c r="J451" s="9" t="s">
        <v>68</v>
      </c>
      <c r="K451" s="9" t="s">
        <v>85</v>
      </c>
      <c r="L451" s="10">
        <v>109737</v>
      </c>
      <c r="M451" s="24">
        <v>4.7</v>
      </c>
      <c r="N451" s="12">
        <v>34553</v>
      </c>
      <c r="O451" s="12">
        <v>69477</v>
      </c>
      <c r="P451" s="12">
        <v>160907</v>
      </c>
      <c r="Q451" s="12">
        <v>47674</v>
      </c>
      <c r="R451" s="12">
        <v>312611</v>
      </c>
      <c r="S451" s="12">
        <v>106164</v>
      </c>
      <c r="T451" s="12">
        <v>82399</v>
      </c>
      <c r="U451" s="12">
        <v>204298</v>
      </c>
      <c r="V451" s="13">
        <v>4</v>
      </c>
      <c r="W451" s="10">
        <v>122321</v>
      </c>
      <c r="X451" s="9" t="str">
        <f t="shared" si="54"/>
        <v>Oct</v>
      </c>
      <c r="Y451" s="9" t="str">
        <f t="shared" si="55"/>
        <v>2025</v>
      </c>
      <c r="Z451" s="10">
        <v>1</v>
      </c>
      <c r="AA451" s="10">
        <f t="shared" si="56"/>
        <v>0</v>
      </c>
      <c r="AB451" s="10">
        <f t="shared" si="57"/>
        <v>0</v>
      </c>
      <c r="AC451" s="10">
        <f t="shared" si="58"/>
        <v>1</v>
      </c>
      <c r="AD451" s="10">
        <f t="shared" si="59"/>
        <v>0</v>
      </c>
      <c r="AE451" s="10">
        <f t="shared" si="60"/>
        <v>0</v>
      </c>
      <c r="AF451" s="10">
        <f t="shared" si="61"/>
        <v>1</v>
      </c>
      <c r="AG451" s="14">
        <f t="shared" si="62"/>
        <v>1</v>
      </c>
    </row>
    <row r="452" spans="1:33" x14ac:dyDescent="0.3">
      <c r="A452" s="8" t="s">
        <v>547</v>
      </c>
      <c r="B452" s="22">
        <v>45896</v>
      </c>
      <c r="C452" s="9" t="s">
        <v>63</v>
      </c>
      <c r="D452" s="9" t="s">
        <v>46</v>
      </c>
      <c r="E452" s="9" t="s">
        <v>37</v>
      </c>
      <c r="F452" s="9" t="s">
        <v>66</v>
      </c>
      <c r="G452" s="9" t="s">
        <v>102</v>
      </c>
      <c r="H452" s="9" t="s">
        <v>72</v>
      </c>
      <c r="I452" s="9" t="s">
        <v>59</v>
      </c>
      <c r="J452" s="9" t="s">
        <v>60</v>
      </c>
      <c r="K452" s="9" t="s">
        <v>43</v>
      </c>
      <c r="L452" s="10">
        <v>93082</v>
      </c>
      <c r="M452" s="24">
        <v>3.5</v>
      </c>
      <c r="N452" s="12">
        <v>143465</v>
      </c>
      <c r="O452" s="12">
        <v>68652</v>
      </c>
      <c r="P452" s="12">
        <v>287396</v>
      </c>
      <c r="Q452" s="12">
        <v>61288</v>
      </c>
      <c r="R452" s="12">
        <v>560801</v>
      </c>
      <c r="S452" s="12">
        <v>175606</v>
      </c>
      <c r="T452" s="12">
        <v>305337</v>
      </c>
      <c r="U452" s="12">
        <v>500337</v>
      </c>
      <c r="V452" s="13">
        <v>3.4</v>
      </c>
      <c r="W452" s="10">
        <v>380804</v>
      </c>
      <c r="X452" s="9" t="str">
        <f t="shared" ref="X452:X503" si="63">TEXT(B452,"MMM")</f>
        <v>Aug</v>
      </c>
      <c r="Y452" s="9" t="str">
        <f t="shared" ref="Y452:Y503" si="64">TEXT(B452,"YYYY")</f>
        <v>2025</v>
      </c>
      <c r="Z452" s="10">
        <v>1</v>
      </c>
      <c r="AA452" s="10">
        <f t="shared" ref="AA452:AA503" si="65">IF(K452="Completed",1,0)</f>
        <v>1</v>
      </c>
      <c r="AB452" s="10">
        <f t="shared" ref="AB452:AB503" si="66">IF(K452="In Progress",1,0)</f>
        <v>0</v>
      </c>
      <c r="AC452" s="10">
        <f t="shared" ref="AC452:AC503" si="67">IF(K452="Scheduled",1,0)</f>
        <v>0</v>
      </c>
      <c r="AD452" s="10">
        <f t="shared" ref="AD452:AD503" si="68">IF(K452="Cancelled",1,0)</f>
        <v>0</v>
      </c>
      <c r="AE452" s="10">
        <f t="shared" ref="AE452:AE503" si="69">IF(K452="On Hold",1,0)</f>
        <v>0</v>
      </c>
      <c r="AF452" s="10">
        <f t="shared" ref="AF452:AF503" si="70">IF(L452&gt;=100000,1,0)</f>
        <v>0</v>
      </c>
      <c r="AG452" s="14">
        <f t="shared" ref="AG452:AG503" si="71">IF(R452&gt;U452,1,0)</f>
        <v>1</v>
      </c>
    </row>
    <row r="453" spans="1:33" x14ac:dyDescent="0.3">
      <c r="A453" s="8" t="s">
        <v>548</v>
      </c>
      <c r="B453" s="22">
        <v>45622</v>
      </c>
      <c r="C453" s="9" t="s">
        <v>45</v>
      </c>
      <c r="D453" s="9" t="s">
        <v>46</v>
      </c>
      <c r="E453" s="9" t="s">
        <v>65</v>
      </c>
      <c r="F453" s="9" t="s">
        <v>66</v>
      </c>
      <c r="G453" s="9" t="s">
        <v>102</v>
      </c>
      <c r="H453" s="9" t="s">
        <v>50</v>
      </c>
      <c r="I453" s="9" t="s">
        <v>73</v>
      </c>
      <c r="J453" s="9" t="s">
        <v>68</v>
      </c>
      <c r="K453" s="9" t="s">
        <v>43</v>
      </c>
      <c r="L453" s="10">
        <v>126758</v>
      </c>
      <c r="M453" s="24">
        <v>8</v>
      </c>
      <c r="N453" s="12">
        <v>72806</v>
      </c>
      <c r="O453" s="12">
        <v>39952</v>
      </c>
      <c r="P453" s="12">
        <v>231778</v>
      </c>
      <c r="Q453" s="12">
        <v>103513</v>
      </c>
      <c r="R453" s="12">
        <v>448049</v>
      </c>
      <c r="S453" s="12">
        <v>191605</v>
      </c>
      <c r="T453" s="12">
        <v>81590</v>
      </c>
      <c r="U453" s="12">
        <v>292260</v>
      </c>
      <c r="V453" s="13">
        <v>3.5</v>
      </c>
      <c r="W453" s="10">
        <v>164988</v>
      </c>
      <c r="X453" s="9" t="str">
        <f t="shared" si="63"/>
        <v>Nov</v>
      </c>
      <c r="Y453" s="9" t="str">
        <f t="shared" si="64"/>
        <v>2024</v>
      </c>
      <c r="Z453" s="10">
        <v>1</v>
      </c>
      <c r="AA453" s="10">
        <f t="shared" si="65"/>
        <v>1</v>
      </c>
      <c r="AB453" s="10">
        <f t="shared" si="66"/>
        <v>0</v>
      </c>
      <c r="AC453" s="10">
        <f t="shared" si="67"/>
        <v>0</v>
      </c>
      <c r="AD453" s="10">
        <f t="shared" si="68"/>
        <v>0</v>
      </c>
      <c r="AE453" s="10">
        <f t="shared" si="69"/>
        <v>0</v>
      </c>
      <c r="AF453" s="10">
        <f t="shared" si="70"/>
        <v>1</v>
      </c>
      <c r="AG453" s="14">
        <f t="shared" si="71"/>
        <v>1</v>
      </c>
    </row>
    <row r="454" spans="1:33" x14ac:dyDescent="0.3">
      <c r="A454" s="8" t="s">
        <v>549</v>
      </c>
      <c r="B454" s="22">
        <v>45517</v>
      </c>
      <c r="C454" s="9" t="s">
        <v>79</v>
      </c>
      <c r="D454" s="9" t="s">
        <v>80</v>
      </c>
      <c r="E454" s="9" t="s">
        <v>37</v>
      </c>
      <c r="F454" s="9" t="s">
        <v>84</v>
      </c>
      <c r="G454" s="9" t="s">
        <v>39</v>
      </c>
      <c r="H454" s="9" t="s">
        <v>58</v>
      </c>
      <c r="I454" s="9" t="s">
        <v>41</v>
      </c>
      <c r="J454" s="9" t="s">
        <v>68</v>
      </c>
      <c r="K454" s="9" t="s">
        <v>43</v>
      </c>
      <c r="L454" s="10">
        <v>19946</v>
      </c>
      <c r="M454" s="24">
        <v>8.6</v>
      </c>
      <c r="N454" s="12">
        <v>126476</v>
      </c>
      <c r="O454" s="12">
        <v>70124</v>
      </c>
      <c r="P454" s="12">
        <v>184868</v>
      </c>
      <c r="Q454" s="12">
        <v>15554</v>
      </c>
      <c r="R454" s="12">
        <v>397022</v>
      </c>
      <c r="S454" s="12">
        <v>224699</v>
      </c>
      <c r="T454" s="12">
        <v>147368</v>
      </c>
      <c r="U454" s="12">
        <v>432206</v>
      </c>
      <c r="V454" s="13">
        <v>4.5</v>
      </c>
      <c r="W454" s="10">
        <v>279987</v>
      </c>
      <c r="X454" s="9" t="str">
        <f t="shared" si="63"/>
        <v>Aug</v>
      </c>
      <c r="Y454" s="9" t="str">
        <f t="shared" si="64"/>
        <v>2024</v>
      </c>
      <c r="Z454" s="10">
        <v>1</v>
      </c>
      <c r="AA454" s="10">
        <f t="shared" si="65"/>
        <v>1</v>
      </c>
      <c r="AB454" s="10">
        <f t="shared" si="66"/>
        <v>0</v>
      </c>
      <c r="AC454" s="10">
        <f t="shared" si="67"/>
        <v>0</v>
      </c>
      <c r="AD454" s="10">
        <f t="shared" si="68"/>
        <v>0</v>
      </c>
      <c r="AE454" s="10">
        <f t="shared" si="69"/>
        <v>0</v>
      </c>
      <c r="AF454" s="10">
        <f t="shared" si="70"/>
        <v>0</v>
      </c>
      <c r="AG454" s="14">
        <f t="shared" si="71"/>
        <v>0</v>
      </c>
    </row>
    <row r="455" spans="1:33" x14ac:dyDescent="0.3">
      <c r="A455" s="8" t="s">
        <v>550</v>
      </c>
      <c r="B455" s="22">
        <v>46004</v>
      </c>
      <c r="C455" s="9" t="s">
        <v>90</v>
      </c>
      <c r="D455" s="9" t="s">
        <v>46</v>
      </c>
      <c r="E455" s="9" t="s">
        <v>65</v>
      </c>
      <c r="F455" s="9" t="s">
        <v>84</v>
      </c>
      <c r="G455" s="9" t="s">
        <v>67</v>
      </c>
      <c r="H455" s="9" t="s">
        <v>92</v>
      </c>
      <c r="I455" s="9" t="s">
        <v>41</v>
      </c>
      <c r="J455" s="9" t="s">
        <v>52</v>
      </c>
      <c r="K455" s="9" t="s">
        <v>43</v>
      </c>
      <c r="L455" s="10">
        <v>81771</v>
      </c>
      <c r="M455" s="24">
        <v>7.4</v>
      </c>
      <c r="N455" s="12">
        <v>12032</v>
      </c>
      <c r="O455" s="12">
        <v>38026</v>
      </c>
      <c r="P455" s="12">
        <v>49335</v>
      </c>
      <c r="Q455" s="12">
        <v>47441</v>
      </c>
      <c r="R455" s="12">
        <v>146834</v>
      </c>
      <c r="S455" s="12">
        <v>123175</v>
      </c>
      <c r="T455" s="12">
        <v>147197</v>
      </c>
      <c r="U455" s="12">
        <v>327963</v>
      </c>
      <c r="V455" s="13">
        <v>4.4000000000000004</v>
      </c>
      <c r="W455" s="10">
        <v>298248</v>
      </c>
      <c r="X455" s="9" t="str">
        <f t="shared" si="63"/>
        <v>Dec</v>
      </c>
      <c r="Y455" s="9" t="str">
        <f t="shared" si="64"/>
        <v>2025</v>
      </c>
      <c r="Z455" s="10">
        <v>1</v>
      </c>
      <c r="AA455" s="10">
        <f t="shared" si="65"/>
        <v>1</v>
      </c>
      <c r="AB455" s="10">
        <f t="shared" si="66"/>
        <v>0</v>
      </c>
      <c r="AC455" s="10">
        <f t="shared" si="67"/>
        <v>0</v>
      </c>
      <c r="AD455" s="10">
        <f t="shared" si="68"/>
        <v>0</v>
      </c>
      <c r="AE455" s="10">
        <f t="shared" si="69"/>
        <v>0</v>
      </c>
      <c r="AF455" s="10">
        <f t="shared" si="70"/>
        <v>0</v>
      </c>
      <c r="AG455" s="14">
        <f t="shared" si="71"/>
        <v>0</v>
      </c>
    </row>
    <row r="456" spans="1:33" x14ac:dyDescent="0.3">
      <c r="A456" s="8" t="s">
        <v>551</v>
      </c>
      <c r="B456" s="22">
        <v>45746</v>
      </c>
      <c r="C456" s="9" t="s">
        <v>150</v>
      </c>
      <c r="D456" s="9" t="s">
        <v>87</v>
      </c>
      <c r="E456" s="9" t="s">
        <v>101</v>
      </c>
      <c r="F456" s="9" t="s">
        <v>77</v>
      </c>
      <c r="G456" s="9" t="s">
        <v>67</v>
      </c>
      <c r="H456" s="9" t="s">
        <v>72</v>
      </c>
      <c r="I456" s="9" t="s">
        <v>41</v>
      </c>
      <c r="J456" s="9" t="s">
        <v>60</v>
      </c>
      <c r="K456" s="9" t="s">
        <v>43</v>
      </c>
      <c r="L456" s="10">
        <v>83644</v>
      </c>
      <c r="M456" s="24">
        <v>3.1</v>
      </c>
      <c r="N456" s="12">
        <v>79534</v>
      </c>
      <c r="O456" s="12">
        <v>56850</v>
      </c>
      <c r="P456" s="12">
        <v>177251</v>
      </c>
      <c r="Q456" s="12">
        <v>32318</v>
      </c>
      <c r="R456" s="12">
        <v>345953</v>
      </c>
      <c r="S456" s="12">
        <v>71418</v>
      </c>
      <c r="T456" s="12">
        <v>152938</v>
      </c>
      <c r="U456" s="12">
        <v>255700</v>
      </c>
      <c r="V456" s="13">
        <v>4.0999999999999996</v>
      </c>
      <c r="W456" s="10">
        <v>6726</v>
      </c>
      <c r="X456" s="9" t="str">
        <f t="shared" si="63"/>
        <v>Mar</v>
      </c>
      <c r="Y456" s="9" t="str">
        <f t="shared" si="64"/>
        <v>2025</v>
      </c>
      <c r="Z456" s="10">
        <v>1</v>
      </c>
      <c r="AA456" s="10">
        <f t="shared" si="65"/>
        <v>1</v>
      </c>
      <c r="AB456" s="10">
        <f t="shared" si="66"/>
        <v>0</v>
      </c>
      <c r="AC456" s="10">
        <f t="shared" si="67"/>
        <v>0</v>
      </c>
      <c r="AD456" s="10">
        <f t="shared" si="68"/>
        <v>0</v>
      </c>
      <c r="AE456" s="10">
        <f t="shared" si="69"/>
        <v>0</v>
      </c>
      <c r="AF456" s="10">
        <f t="shared" si="70"/>
        <v>0</v>
      </c>
      <c r="AG456" s="14">
        <f t="shared" si="71"/>
        <v>1</v>
      </c>
    </row>
    <row r="457" spans="1:33" x14ac:dyDescent="0.3">
      <c r="A457" s="8" t="s">
        <v>552</v>
      </c>
      <c r="B457" s="22">
        <v>45879</v>
      </c>
      <c r="C457" s="9" t="s">
        <v>150</v>
      </c>
      <c r="D457" s="9" t="s">
        <v>64</v>
      </c>
      <c r="E457" s="9" t="s">
        <v>37</v>
      </c>
      <c r="F457" s="9" t="s">
        <v>56</v>
      </c>
      <c r="G457" s="9" t="s">
        <v>71</v>
      </c>
      <c r="H457" s="9" t="s">
        <v>58</v>
      </c>
      <c r="I457" s="9" t="s">
        <v>51</v>
      </c>
      <c r="J457" s="9" t="s">
        <v>42</v>
      </c>
      <c r="K457" s="9" t="s">
        <v>43</v>
      </c>
      <c r="L457" s="10">
        <v>76853</v>
      </c>
      <c r="M457" s="24">
        <v>9.6999999999999993</v>
      </c>
      <c r="N457" s="12">
        <v>128645</v>
      </c>
      <c r="O457" s="12">
        <v>19403</v>
      </c>
      <c r="P457" s="12">
        <v>239887</v>
      </c>
      <c r="Q457" s="12">
        <v>61225</v>
      </c>
      <c r="R457" s="12">
        <v>449160</v>
      </c>
      <c r="S457" s="12">
        <v>221207</v>
      </c>
      <c r="T457" s="12">
        <v>175332</v>
      </c>
      <c r="U457" s="12">
        <v>423381</v>
      </c>
      <c r="V457" s="13">
        <v>3.9</v>
      </c>
      <c r="W457" s="10">
        <v>303440</v>
      </c>
      <c r="X457" s="9" t="str">
        <f t="shared" si="63"/>
        <v>Aug</v>
      </c>
      <c r="Y457" s="9" t="str">
        <f t="shared" si="64"/>
        <v>2025</v>
      </c>
      <c r="Z457" s="10">
        <v>1</v>
      </c>
      <c r="AA457" s="10">
        <f t="shared" si="65"/>
        <v>1</v>
      </c>
      <c r="AB457" s="10">
        <f t="shared" si="66"/>
        <v>0</v>
      </c>
      <c r="AC457" s="10">
        <f t="shared" si="67"/>
        <v>0</v>
      </c>
      <c r="AD457" s="10">
        <f t="shared" si="68"/>
        <v>0</v>
      </c>
      <c r="AE457" s="10">
        <f t="shared" si="69"/>
        <v>0</v>
      </c>
      <c r="AF457" s="10">
        <f t="shared" si="70"/>
        <v>0</v>
      </c>
      <c r="AG457" s="14">
        <f t="shared" si="71"/>
        <v>1</v>
      </c>
    </row>
    <row r="458" spans="1:33" x14ac:dyDescent="0.3">
      <c r="A458" s="8" t="s">
        <v>553</v>
      </c>
      <c r="B458" s="22">
        <v>45345</v>
      </c>
      <c r="C458" s="9" t="s">
        <v>138</v>
      </c>
      <c r="D458" s="9" t="s">
        <v>76</v>
      </c>
      <c r="E458" s="9" t="s">
        <v>65</v>
      </c>
      <c r="F458" s="9" t="s">
        <v>56</v>
      </c>
      <c r="G458" s="9" t="s">
        <v>57</v>
      </c>
      <c r="H458" s="9" t="s">
        <v>72</v>
      </c>
      <c r="I458" s="9" t="s">
        <v>51</v>
      </c>
      <c r="J458" s="9" t="s">
        <v>111</v>
      </c>
      <c r="K458" s="9" t="s">
        <v>43</v>
      </c>
      <c r="L458" s="10">
        <v>92111</v>
      </c>
      <c r="M458" s="24">
        <v>4.3</v>
      </c>
      <c r="N458" s="12">
        <v>16002</v>
      </c>
      <c r="O458" s="12">
        <v>75103</v>
      </c>
      <c r="P458" s="12">
        <v>60925</v>
      </c>
      <c r="Q458" s="12">
        <v>42842</v>
      </c>
      <c r="R458" s="12">
        <v>194872</v>
      </c>
      <c r="S458" s="12">
        <v>175877</v>
      </c>
      <c r="T458" s="12">
        <v>121710</v>
      </c>
      <c r="U458" s="12">
        <v>315397</v>
      </c>
      <c r="V458" s="13">
        <v>3.6</v>
      </c>
      <c r="W458" s="10">
        <v>48783</v>
      </c>
      <c r="X458" s="9" t="str">
        <f t="shared" si="63"/>
        <v>Feb</v>
      </c>
      <c r="Y458" s="9" t="str">
        <f t="shared" si="64"/>
        <v>2024</v>
      </c>
      <c r="Z458" s="10">
        <v>1</v>
      </c>
      <c r="AA458" s="10">
        <f t="shared" si="65"/>
        <v>1</v>
      </c>
      <c r="AB458" s="10">
        <f t="shared" si="66"/>
        <v>0</v>
      </c>
      <c r="AC458" s="10">
        <f t="shared" si="67"/>
        <v>0</v>
      </c>
      <c r="AD458" s="10">
        <f t="shared" si="68"/>
        <v>0</v>
      </c>
      <c r="AE458" s="10">
        <f t="shared" si="69"/>
        <v>0</v>
      </c>
      <c r="AF458" s="10">
        <f t="shared" si="70"/>
        <v>0</v>
      </c>
      <c r="AG458" s="14">
        <f t="shared" si="71"/>
        <v>0</v>
      </c>
    </row>
    <row r="459" spans="1:33" x14ac:dyDescent="0.3">
      <c r="A459" s="8" t="s">
        <v>554</v>
      </c>
      <c r="B459" s="22">
        <v>45625</v>
      </c>
      <c r="C459" s="9" t="s">
        <v>45</v>
      </c>
      <c r="D459" s="9" t="s">
        <v>99</v>
      </c>
      <c r="E459" s="9" t="s">
        <v>47</v>
      </c>
      <c r="F459" s="9" t="s">
        <v>56</v>
      </c>
      <c r="G459" s="9" t="s">
        <v>49</v>
      </c>
      <c r="H459" s="9" t="s">
        <v>50</v>
      </c>
      <c r="I459" s="9" t="s">
        <v>73</v>
      </c>
      <c r="J459" s="9" t="s">
        <v>52</v>
      </c>
      <c r="K459" s="9" t="s">
        <v>43</v>
      </c>
      <c r="L459" s="10">
        <v>32060</v>
      </c>
      <c r="M459" s="24">
        <v>3.6</v>
      </c>
      <c r="N459" s="12">
        <v>7092</v>
      </c>
      <c r="O459" s="12">
        <v>21011</v>
      </c>
      <c r="P459" s="12">
        <v>81327</v>
      </c>
      <c r="Q459" s="12">
        <v>18226</v>
      </c>
      <c r="R459" s="12">
        <v>127656</v>
      </c>
      <c r="S459" s="12">
        <v>204103</v>
      </c>
      <c r="T459" s="12">
        <v>62970</v>
      </c>
      <c r="U459" s="12">
        <v>312770</v>
      </c>
      <c r="V459" s="13">
        <v>3.9</v>
      </c>
      <c r="W459" s="10">
        <v>199685</v>
      </c>
      <c r="X459" s="9" t="str">
        <f t="shared" si="63"/>
        <v>Nov</v>
      </c>
      <c r="Y459" s="9" t="str">
        <f t="shared" si="64"/>
        <v>2024</v>
      </c>
      <c r="Z459" s="10">
        <v>1</v>
      </c>
      <c r="AA459" s="10">
        <f t="shared" si="65"/>
        <v>1</v>
      </c>
      <c r="AB459" s="10">
        <f t="shared" si="66"/>
        <v>0</v>
      </c>
      <c r="AC459" s="10">
        <f t="shared" si="67"/>
        <v>0</v>
      </c>
      <c r="AD459" s="10">
        <f t="shared" si="68"/>
        <v>0</v>
      </c>
      <c r="AE459" s="10">
        <f t="shared" si="69"/>
        <v>0</v>
      </c>
      <c r="AF459" s="10">
        <f t="shared" si="70"/>
        <v>0</v>
      </c>
      <c r="AG459" s="14">
        <f t="shared" si="71"/>
        <v>0</v>
      </c>
    </row>
    <row r="460" spans="1:33" x14ac:dyDescent="0.3">
      <c r="A460" s="8" t="s">
        <v>555</v>
      </c>
      <c r="B460" s="22">
        <v>45599</v>
      </c>
      <c r="C460" s="9" t="s">
        <v>70</v>
      </c>
      <c r="D460" s="9" t="s">
        <v>36</v>
      </c>
      <c r="E460" s="9" t="s">
        <v>47</v>
      </c>
      <c r="F460" s="9" t="s">
        <v>66</v>
      </c>
      <c r="G460" s="9" t="s">
        <v>57</v>
      </c>
      <c r="H460" s="9" t="s">
        <v>50</v>
      </c>
      <c r="I460" s="9" t="s">
        <v>73</v>
      </c>
      <c r="J460" s="9" t="s">
        <v>60</v>
      </c>
      <c r="K460" s="9" t="s">
        <v>61</v>
      </c>
      <c r="L460" s="10">
        <v>102950</v>
      </c>
      <c r="M460" s="24">
        <v>7.5</v>
      </c>
      <c r="N460" s="12">
        <v>15696</v>
      </c>
      <c r="O460" s="12">
        <v>57138</v>
      </c>
      <c r="P460" s="12">
        <v>293086</v>
      </c>
      <c r="Q460" s="12">
        <v>41880</v>
      </c>
      <c r="R460" s="12">
        <v>407800</v>
      </c>
      <c r="S460" s="12">
        <v>185611</v>
      </c>
      <c r="T460" s="12">
        <v>93081</v>
      </c>
      <c r="U460" s="12">
        <v>288891</v>
      </c>
      <c r="V460" s="13">
        <v>3.9</v>
      </c>
      <c r="W460" s="10">
        <v>71208</v>
      </c>
      <c r="X460" s="9" t="str">
        <f t="shared" si="63"/>
        <v>Nov</v>
      </c>
      <c r="Y460" s="9" t="str">
        <f t="shared" si="64"/>
        <v>2024</v>
      </c>
      <c r="Z460" s="10">
        <v>1</v>
      </c>
      <c r="AA460" s="10">
        <f t="shared" si="65"/>
        <v>0</v>
      </c>
      <c r="AB460" s="10">
        <f t="shared" si="66"/>
        <v>1</v>
      </c>
      <c r="AC460" s="10">
        <f t="shared" si="67"/>
        <v>0</v>
      </c>
      <c r="AD460" s="10">
        <f t="shared" si="68"/>
        <v>0</v>
      </c>
      <c r="AE460" s="10">
        <f t="shared" si="69"/>
        <v>0</v>
      </c>
      <c r="AF460" s="10">
        <f t="shared" si="70"/>
        <v>1</v>
      </c>
      <c r="AG460" s="14">
        <f t="shared" si="71"/>
        <v>1</v>
      </c>
    </row>
    <row r="461" spans="1:33" x14ac:dyDescent="0.3">
      <c r="A461" s="8" t="s">
        <v>556</v>
      </c>
      <c r="B461" s="22">
        <v>45645</v>
      </c>
      <c r="C461" s="9" t="s">
        <v>150</v>
      </c>
      <c r="D461" s="9" t="s">
        <v>55</v>
      </c>
      <c r="E461" s="9" t="s">
        <v>47</v>
      </c>
      <c r="F461" s="9" t="s">
        <v>77</v>
      </c>
      <c r="G461" s="9" t="s">
        <v>49</v>
      </c>
      <c r="H461" s="9" t="s">
        <v>50</v>
      </c>
      <c r="I461" s="9" t="s">
        <v>41</v>
      </c>
      <c r="J461" s="9" t="s">
        <v>111</v>
      </c>
      <c r="K461" s="9" t="s">
        <v>85</v>
      </c>
      <c r="L461" s="10">
        <v>176929</v>
      </c>
      <c r="M461" s="24">
        <v>7.1</v>
      </c>
      <c r="N461" s="12">
        <v>131649</v>
      </c>
      <c r="O461" s="12">
        <v>62962</v>
      </c>
      <c r="P461" s="12">
        <v>171353</v>
      </c>
      <c r="Q461" s="12">
        <v>147278</v>
      </c>
      <c r="R461" s="12">
        <v>513242</v>
      </c>
      <c r="S461" s="12">
        <v>47059</v>
      </c>
      <c r="T461" s="12">
        <v>120556</v>
      </c>
      <c r="U461" s="12">
        <v>201990</v>
      </c>
      <c r="V461" s="13">
        <v>3.9</v>
      </c>
      <c r="W461" s="10">
        <v>34089</v>
      </c>
      <c r="X461" s="9" t="str">
        <f t="shared" si="63"/>
        <v>Dec</v>
      </c>
      <c r="Y461" s="9" t="str">
        <f t="shared" si="64"/>
        <v>2024</v>
      </c>
      <c r="Z461" s="10">
        <v>1</v>
      </c>
      <c r="AA461" s="10">
        <f t="shared" si="65"/>
        <v>0</v>
      </c>
      <c r="AB461" s="10">
        <f t="shared" si="66"/>
        <v>0</v>
      </c>
      <c r="AC461" s="10">
        <f t="shared" si="67"/>
        <v>1</v>
      </c>
      <c r="AD461" s="10">
        <f t="shared" si="68"/>
        <v>0</v>
      </c>
      <c r="AE461" s="10">
        <f t="shared" si="69"/>
        <v>0</v>
      </c>
      <c r="AF461" s="10">
        <f t="shared" si="70"/>
        <v>1</v>
      </c>
      <c r="AG461" s="14">
        <f t="shared" si="71"/>
        <v>1</v>
      </c>
    </row>
    <row r="462" spans="1:33" x14ac:dyDescent="0.3">
      <c r="A462" s="8" t="s">
        <v>557</v>
      </c>
      <c r="B462" s="22">
        <v>45809</v>
      </c>
      <c r="C462" s="9" t="s">
        <v>119</v>
      </c>
      <c r="D462" s="9" t="s">
        <v>87</v>
      </c>
      <c r="E462" s="9" t="s">
        <v>37</v>
      </c>
      <c r="F462" s="9" t="s">
        <v>38</v>
      </c>
      <c r="G462" s="9" t="s">
        <v>57</v>
      </c>
      <c r="H462" s="9" t="s">
        <v>50</v>
      </c>
      <c r="I462" s="9" t="s">
        <v>51</v>
      </c>
      <c r="J462" s="9" t="s">
        <v>60</v>
      </c>
      <c r="K462" s="9" t="s">
        <v>61</v>
      </c>
      <c r="L462" s="10">
        <v>111437</v>
      </c>
      <c r="M462" s="24">
        <v>2.4</v>
      </c>
      <c r="N462" s="12">
        <v>154747</v>
      </c>
      <c r="O462" s="12">
        <v>57291</v>
      </c>
      <c r="P462" s="12">
        <v>34881</v>
      </c>
      <c r="Q462" s="12">
        <v>67012</v>
      </c>
      <c r="R462" s="12">
        <v>313931</v>
      </c>
      <c r="S462" s="12">
        <v>172759</v>
      </c>
      <c r="T462" s="12">
        <v>308378</v>
      </c>
      <c r="U462" s="12">
        <v>498342</v>
      </c>
      <c r="V462" s="13">
        <v>4.3</v>
      </c>
      <c r="W462" s="10">
        <v>265490</v>
      </c>
      <c r="X462" s="9" t="str">
        <f t="shared" si="63"/>
        <v>Jun</v>
      </c>
      <c r="Y462" s="9" t="str">
        <f t="shared" si="64"/>
        <v>2025</v>
      </c>
      <c r="Z462" s="10">
        <v>1</v>
      </c>
      <c r="AA462" s="10">
        <f t="shared" si="65"/>
        <v>0</v>
      </c>
      <c r="AB462" s="10">
        <f t="shared" si="66"/>
        <v>1</v>
      </c>
      <c r="AC462" s="10">
        <f t="shared" si="67"/>
        <v>0</v>
      </c>
      <c r="AD462" s="10">
        <f t="shared" si="68"/>
        <v>0</v>
      </c>
      <c r="AE462" s="10">
        <f t="shared" si="69"/>
        <v>0</v>
      </c>
      <c r="AF462" s="10">
        <f t="shared" si="70"/>
        <v>1</v>
      </c>
      <c r="AG462" s="14">
        <f t="shared" si="71"/>
        <v>0</v>
      </c>
    </row>
    <row r="463" spans="1:33" x14ac:dyDescent="0.3">
      <c r="A463" s="8" t="s">
        <v>558</v>
      </c>
      <c r="B463" s="22">
        <v>45447</v>
      </c>
      <c r="C463" s="9" t="s">
        <v>94</v>
      </c>
      <c r="D463" s="9" t="s">
        <v>99</v>
      </c>
      <c r="E463" s="9" t="s">
        <v>37</v>
      </c>
      <c r="F463" s="9" t="s">
        <v>84</v>
      </c>
      <c r="G463" s="9" t="s">
        <v>81</v>
      </c>
      <c r="H463" s="9" t="s">
        <v>40</v>
      </c>
      <c r="I463" s="9" t="s">
        <v>96</v>
      </c>
      <c r="J463" s="9" t="s">
        <v>68</v>
      </c>
      <c r="K463" s="9" t="s">
        <v>43</v>
      </c>
      <c r="L463" s="10">
        <v>150049</v>
      </c>
      <c r="M463" s="24">
        <v>3.5</v>
      </c>
      <c r="N463" s="12">
        <v>115409</v>
      </c>
      <c r="O463" s="12">
        <v>62460</v>
      </c>
      <c r="P463" s="12">
        <v>71892</v>
      </c>
      <c r="Q463" s="12">
        <v>32817</v>
      </c>
      <c r="R463" s="12">
        <v>282578</v>
      </c>
      <c r="S463" s="12">
        <v>53144</v>
      </c>
      <c r="T463" s="12">
        <v>201736</v>
      </c>
      <c r="U463" s="12">
        <v>265603</v>
      </c>
      <c r="V463" s="13">
        <v>4</v>
      </c>
      <c r="W463" s="10">
        <v>70487</v>
      </c>
      <c r="X463" s="9" t="str">
        <f t="shared" si="63"/>
        <v>Jun</v>
      </c>
      <c r="Y463" s="9" t="str">
        <f t="shared" si="64"/>
        <v>2024</v>
      </c>
      <c r="Z463" s="10">
        <v>1</v>
      </c>
      <c r="AA463" s="10">
        <f t="shared" si="65"/>
        <v>1</v>
      </c>
      <c r="AB463" s="10">
        <f t="shared" si="66"/>
        <v>0</v>
      </c>
      <c r="AC463" s="10">
        <f t="shared" si="67"/>
        <v>0</v>
      </c>
      <c r="AD463" s="10">
        <f t="shared" si="68"/>
        <v>0</v>
      </c>
      <c r="AE463" s="10">
        <f t="shared" si="69"/>
        <v>0</v>
      </c>
      <c r="AF463" s="10">
        <f t="shared" si="70"/>
        <v>1</v>
      </c>
      <c r="AG463" s="14">
        <f t="shared" si="71"/>
        <v>1</v>
      </c>
    </row>
    <row r="464" spans="1:33" x14ac:dyDescent="0.3">
      <c r="A464" s="8" t="s">
        <v>559</v>
      </c>
      <c r="B464" s="22">
        <v>45313</v>
      </c>
      <c r="C464" s="9" t="s">
        <v>94</v>
      </c>
      <c r="D464" s="9" t="s">
        <v>55</v>
      </c>
      <c r="E464" s="9" t="s">
        <v>47</v>
      </c>
      <c r="F464" s="9" t="s">
        <v>84</v>
      </c>
      <c r="G464" s="9" t="s">
        <v>39</v>
      </c>
      <c r="H464" s="9" t="s">
        <v>40</v>
      </c>
      <c r="I464" s="9" t="s">
        <v>96</v>
      </c>
      <c r="J464" s="9" t="s">
        <v>60</v>
      </c>
      <c r="K464" s="9" t="s">
        <v>85</v>
      </c>
      <c r="L464" s="10">
        <v>60930</v>
      </c>
      <c r="M464" s="24">
        <v>5.8</v>
      </c>
      <c r="N464" s="12">
        <v>8825</v>
      </c>
      <c r="O464" s="12">
        <v>38522</v>
      </c>
      <c r="P464" s="12">
        <v>237973</v>
      </c>
      <c r="Q464" s="12">
        <v>45859</v>
      </c>
      <c r="R464" s="12">
        <v>331179</v>
      </c>
      <c r="S464" s="12">
        <v>140676</v>
      </c>
      <c r="T464" s="12">
        <v>138601</v>
      </c>
      <c r="U464" s="12">
        <v>331936</v>
      </c>
      <c r="V464" s="13">
        <v>4</v>
      </c>
      <c r="W464" s="10">
        <v>54902</v>
      </c>
      <c r="X464" s="9" t="str">
        <f t="shared" si="63"/>
        <v>Jan</v>
      </c>
      <c r="Y464" s="9" t="str">
        <f t="shared" si="64"/>
        <v>2024</v>
      </c>
      <c r="Z464" s="10">
        <v>1</v>
      </c>
      <c r="AA464" s="10">
        <f t="shared" si="65"/>
        <v>0</v>
      </c>
      <c r="AB464" s="10">
        <f t="shared" si="66"/>
        <v>0</v>
      </c>
      <c r="AC464" s="10">
        <f t="shared" si="67"/>
        <v>1</v>
      </c>
      <c r="AD464" s="10">
        <f t="shared" si="68"/>
        <v>0</v>
      </c>
      <c r="AE464" s="10">
        <f t="shared" si="69"/>
        <v>0</v>
      </c>
      <c r="AF464" s="10">
        <f t="shared" si="70"/>
        <v>0</v>
      </c>
      <c r="AG464" s="14">
        <f t="shared" si="71"/>
        <v>0</v>
      </c>
    </row>
    <row r="465" spans="1:33" x14ac:dyDescent="0.3">
      <c r="A465" s="8" t="s">
        <v>560</v>
      </c>
      <c r="B465" s="22">
        <v>45905</v>
      </c>
      <c r="C465" s="9" t="s">
        <v>54</v>
      </c>
      <c r="D465" s="9" t="s">
        <v>64</v>
      </c>
      <c r="E465" s="9" t="s">
        <v>47</v>
      </c>
      <c r="F465" s="9" t="s">
        <v>77</v>
      </c>
      <c r="G465" s="9" t="s">
        <v>95</v>
      </c>
      <c r="H465" s="9" t="s">
        <v>72</v>
      </c>
      <c r="I465" s="9" t="s">
        <v>59</v>
      </c>
      <c r="J465" s="9" t="s">
        <v>111</v>
      </c>
      <c r="K465" s="9" t="s">
        <v>43</v>
      </c>
      <c r="L465" s="10">
        <v>138473</v>
      </c>
      <c r="M465" s="24">
        <v>3.1</v>
      </c>
      <c r="N465" s="12">
        <v>149127</v>
      </c>
      <c r="O465" s="12">
        <v>3295</v>
      </c>
      <c r="P465" s="12">
        <v>319398</v>
      </c>
      <c r="Q465" s="12">
        <v>101319</v>
      </c>
      <c r="R465" s="12">
        <v>573139</v>
      </c>
      <c r="S465" s="12">
        <v>178779</v>
      </c>
      <c r="T465" s="12">
        <v>54073</v>
      </c>
      <c r="U465" s="12">
        <v>292814</v>
      </c>
      <c r="V465" s="13">
        <v>4.4000000000000004</v>
      </c>
      <c r="W465" s="10">
        <v>244296</v>
      </c>
      <c r="X465" s="9" t="str">
        <f t="shared" si="63"/>
        <v>Sep</v>
      </c>
      <c r="Y465" s="9" t="str">
        <f t="shared" si="64"/>
        <v>2025</v>
      </c>
      <c r="Z465" s="10">
        <v>1</v>
      </c>
      <c r="AA465" s="10">
        <f t="shared" si="65"/>
        <v>1</v>
      </c>
      <c r="AB465" s="10">
        <f t="shared" si="66"/>
        <v>0</v>
      </c>
      <c r="AC465" s="10">
        <f t="shared" si="67"/>
        <v>0</v>
      </c>
      <c r="AD465" s="10">
        <f t="shared" si="68"/>
        <v>0</v>
      </c>
      <c r="AE465" s="10">
        <f t="shared" si="69"/>
        <v>0</v>
      </c>
      <c r="AF465" s="10">
        <f t="shared" si="70"/>
        <v>1</v>
      </c>
      <c r="AG465" s="14">
        <f t="shared" si="71"/>
        <v>1</v>
      </c>
    </row>
    <row r="466" spans="1:33" x14ac:dyDescent="0.3">
      <c r="A466" s="8" t="s">
        <v>561</v>
      </c>
      <c r="B466" s="22">
        <v>45851</v>
      </c>
      <c r="C466" s="9" t="s">
        <v>94</v>
      </c>
      <c r="D466" s="9" t="s">
        <v>55</v>
      </c>
      <c r="E466" s="9" t="s">
        <v>37</v>
      </c>
      <c r="F466" s="9" t="s">
        <v>66</v>
      </c>
      <c r="G466" s="9" t="s">
        <v>71</v>
      </c>
      <c r="H466" s="9" t="s">
        <v>40</v>
      </c>
      <c r="I466" s="9" t="s">
        <v>59</v>
      </c>
      <c r="J466" s="9" t="s">
        <v>60</v>
      </c>
      <c r="K466" s="9" t="s">
        <v>61</v>
      </c>
      <c r="L466" s="10">
        <v>87716</v>
      </c>
      <c r="M466" s="24">
        <v>8</v>
      </c>
      <c r="N466" s="12">
        <v>140017</v>
      </c>
      <c r="O466" s="12">
        <v>63849</v>
      </c>
      <c r="P466" s="12">
        <v>306254</v>
      </c>
      <c r="Q466" s="12">
        <v>42900</v>
      </c>
      <c r="R466" s="12">
        <v>553020</v>
      </c>
      <c r="S466" s="12">
        <v>163190</v>
      </c>
      <c r="T466" s="12">
        <v>75568</v>
      </c>
      <c r="U466" s="12">
        <v>293358</v>
      </c>
      <c r="V466" s="13">
        <v>4.3</v>
      </c>
      <c r="W466" s="10">
        <v>9396</v>
      </c>
      <c r="X466" s="9" t="str">
        <f t="shared" si="63"/>
        <v>Jul</v>
      </c>
      <c r="Y466" s="9" t="str">
        <f t="shared" si="64"/>
        <v>2025</v>
      </c>
      <c r="Z466" s="10">
        <v>1</v>
      </c>
      <c r="AA466" s="10">
        <f t="shared" si="65"/>
        <v>0</v>
      </c>
      <c r="AB466" s="10">
        <f t="shared" si="66"/>
        <v>1</v>
      </c>
      <c r="AC466" s="10">
        <f t="shared" si="67"/>
        <v>0</v>
      </c>
      <c r="AD466" s="10">
        <f t="shared" si="68"/>
        <v>0</v>
      </c>
      <c r="AE466" s="10">
        <f t="shared" si="69"/>
        <v>0</v>
      </c>
      <c r="AF466" s="10">
        <f t="shared" si="70"/>
        <v>0</v>
      </c>
      <c r="AG466" s="14">
        <f t="shared" si="71"/>
        <v>1</v>
      </c>
    </row>
    <row r="467" spans="1:33" x14ac:dyDescent="0.3">
      <c r="A467" s="8" t="s">
        <v>562</v>
      </c>
      <c r="B467" s="22">
        <v>45309</v>
      </c>
      <c r="C467" s="9" t="s">
        <v>109</v>
      </c>
      <c r="D467" s="9" t="s">
        <v>87</v>
      </c>
      <c r="E467" s="9" t="s">
        <v>65</v>
      </c>
      <c r="F467" s="9" t="s">
        <v>38</v>
      </c>
      <c r="G467" s="9" t="s">
        <v>57</v>
      </c>
      <c r="H467" s="9" t="s">
        <v>72</v>
      </c>
      <c r="I467" s="9" t="s">
        <v>41</v>
      </c>
      <c r="J467" s="9" t="s">
        <v>68</v>
      </c>
      <c r="K467" s="9" t="s">
        <v>85</v>
      </c>
      <c r="L467" s="10">
        <v>123567</v>
      </c>
      <c r="M467" s="24">
        <v>8.1</v>
      </c>
      <c r="N467" s="12">
        <v>183175</v>
      </c>
      <c r="O467" s="12">
        <v>34726</v>
      </c>
      <c r="P467" s="12">
        <v>44771</v>
      </c>
      <c r="Q467" s="12">
        <v>31655</v>
      </c>
      <c r="R467" s="12">
        <v>294327</v>
      </c>
      <c r="S467" s="12">
        <v>167887</v>
      </c>
      <c r="T467" s="12">
        <v>69424</v>
      </c>
      <c r="U467" s="12">
        <v>246880</v>
      </c>
      <c r="V467" s="13">
        <v>4.5999999999999996</v>
      </c>
      <c r="W467" s="10">
        <v>392384</v>
      </c>
      <c r="X467" s="9" t="str">
        <f t="shared" si="63"/>
        <v>Jan</v>
      </c>
      <c r="Y467" s="9" t="str">
        <f t="shared" si="64"/>
        <v>2024</v>
      </c>
      <c r="Z467" s="10">
        <v>1</v>
      </c>
      <c r="AA467" s="10">
        <f t="shared" si="65"/>
        <v>0</v>
      </c>
      <c r="AB467" s="10">
        <f t="shared" si="66"/>
        <v>0</v>
      </c>
      <c r="AC467" s="10">
        <f t="shared" si="67"/>
        <v>1</v>
      </c>
      <c r="AD467" s="10">
        <f t="shared" si="68"/>
        <v>0</v>
      </c>
      <c r="AE467" s="10">
        <f t="shared" si="69"/>
        <v>0</v>
      </c>
      <c r="AF467" s="10">
        <f t="shared" si="70"/>
        <v>1</v>
      </c>
      <c r="AG467" s="14">
        <f t="shared" si="71"/>
        <v>1</v>
      </c>
    </row>
    <row r="468" spans="1:33" x14ac:dyDescent="0.3">
      <c r="A468" s="8" t="s">
        <v>563</v>
      </c>
      <c r="B468" s="22">
        <v>45702</v>
      </c>
      <c r="C468" s="9" t="s">
        <v>35</v>
      </c>
      <c r="D468" s="9" t="s">
        <v>76</v>
      </c>
      <c r="E468" s="9" t="s">
        <v>37</v>
      </c>
      <c r="F468" s="9" t="s">
        <v>77</v>
      </c>
      <c r="G468" s="9" t="s">
        <v>67</v>
      </c>
      <c r="H468" s="9" t="s">
        <v>92</v>
      </c>
      <c r="I468" s="9" t="s">
        <v>51</v>
      </c>
      <c r="J468" s="9" t="s">
        <v>68</v>
      </c>
      <c r="K468" s="9" t="s">
        <v>85</v>
      </c>
      <c r="L468" s="10">
        <v>83849</v>
      </c>
      <c r="M468" s="24">
        <v>5</v>
      </c>
      <c r="N468" s="12">
        <v>39335</v>
      </c>
      <c r="O468" s="12">
        <v>18754</v>
      </c>
      <c r="P468" s="12">
        <v>106834</v>
      </c>
      <c r="Q468" s="12">
        <v>22461</v>
      </c>
      <c r="R468" s="12">
        <v>187384</v>
      </c>
      <c r="S468" s="12">
        <v>131308</v>
      </c>
      <c r="T468" s="12">
        <v>44009</v>
      </c>
      <c r="U468" s="12">
        <v>236487</v>
      </c>
      <c r="V468" s="13">
        <v>4.4000000000000004</v>
      </c>
      <c r="W468" s="10">
        <v>394311</v>
      </c>
      <c r="X468" s="9" t="str">
        <f t="shared" si="63"/>
        <v>Feb</v>
      </c>
      <c r="Y468" s="9" t="str">
        <f t="shared" si="64"/>
        <v>2025</v>
      </c>
      <c r="Z468" s="10">
        <v>1</v>
      </c>
      <c r="AA468" s="10">
        <f t="shared" si="65"/>
        <v>0</v>
      </c>
      <c r="AB468" s="10">
        <f t="shared" si="66"/>
        <v>0</v>
      </c>
      <c r="AC468" s="10">
        <f t="shared" si="67"/>
        <v>1</v>
      </c>
      <c r="AD468" s="10">
        <f t="shared" si="68"/>
        <v>0</v>
      </c>
      <c r="AE468" s="10">
        <f t="shared" si="69"/>
        <v>0</v>
      </c>
      <c r="AF468" s="10">
        <f t="shared" si="70"/>
        <v>0</v>
      </c>
      <c r="AG468" s="14">
        <f t="shared" si="71"/>
        <v>0</v>
      </c>
    </row>
    <row r="469" spans="1:33" x14ac:dyDescent="0.3">
      <c r="A469" s="8" t="s">
        <v>564</v>
      </c>
      <c r="B469" s="22">
        <v>45720</v>
      </c>
      <c r="C469" s="9" t="s">
        <v>35</v>
      </c>
      <c r="D469" s="9" t="s">
        <v>87</v>
      </c>
      <c r="E469" s="9" t="s">
        <v>65</v>
      </c>
      <c r="F469" s="9" t="s">
        <v>56</v>
      </c>
      <c r="G469" s="9" t="s">
        <v>95</v>
      </c>
      <c r="H469" s="9" t="s">
        <v>50</v>
      </c>
      <c r="I469" s="9" t="s">
        <v>41</v>
      </c>
      <c r="J469" s="9" t="s">
        <v>52</v>
      </c>
      <c r="K469" s="9" t="s">
        <v>43</v>
      </c>
      <c r="L469" s="10">
        <v>118166</v>
      </c>
      <c r="M469" s="24">
        <v>6</v>
      </c>
      <c r="N469" s="12">
        <v>93982</v>
      </c>
      <c r="O469" s="12">
        <v>73268</v>
      </c>
      <c r="P469" s="12">
        <v>171440</v>
      </c>
      <c r="Q469" s="12">
        <v>91304</v>
      </c>
      <c r="R469" s="12">
        <v>429994</v>
      </c>
      <c r="S469" s="12">
        <v>44757</v>
      </c>
      <c r="T469" s="12">
        <v>119940</v>
      </c>
      <c r="U469" s="12">
        <v>177707</v>
      </c>
      <c r="V469" s="13">
        <v>3.7</v>
      </c>
      <c r="W469" s="10">
        <v>247158</v>
      </c>
      <c r="X469" s="9" t="str">
        <f t="shared" si="63"/>
        <v>Mar</v>
      </c>
      <c r="Y469" s="9" t="str">
        <f t="shared" si="64"/>
        <v>2025</v>
      </c>
      <c r="Z469" s="10">
        <v>1</v>
      </c>
      <c r="AA469" s="10">
        <f t="shared" si="65"/>
        <v>1</v>
      </c>
      <c r="AB469" s="10">
        <f t="shared" si="66"/>
        <v>0</v>
      </c>
      <c r="AC469" s="10">
        <f t="shared" si="67"/>
        <v>0</v>
      </c>
      <c r="AD469" s="10">
        <f t="shared" si="68"/>
        <v>0</v>
      </c>
      <c r="AE469" s="10">
        <f t="shared" si="69"/>
        <v>0</v>
      </c>
      <c r="AF469" s="10">
        <f t="shared" si="70"/>
        <v>1</v>
      </c>
      <c r="AG469" s="14">
        <f t="shared" si="71"/>
        <v>1</v>
      </c>
    </row>
    <row r="470" spans="1:33" x14ac:dyDescent="0.3">
      <c r="A470" s="8" t="s">
        <v>565</v>
      </c>
      <c r="B470" s="22">
        <v>45538</v>
      </c>
      <c r="C470" s="9" t="s">
        <v>119</v>
      </c>
      <c r="D470" s="9" t="s">
        <v>76</v>
      </c>
      <c r="E470" s="9" t="s">
        <v>47</v>
      </c>
      <c r="F470" s="9" t="s">
        <v>56</v>
      </c>
      <c r="G470" s="9" t="s">
        <v>95</v>
      </c>
      <c r="H470" s="9" t="s">
        <v>72</v>
      </c>
      <c r="I470" s="9" t="s">
        <v>96</v>
      </c>
      <c r="J470" s="9" t="s">
        <v>52</v>
      </c>
      <c r="K470" s="9" t="s">
        <v>43</v>
      </c>
      <c r="L470" s="10">
        <v>112308</v>
      </c>
      <c r="M470" s="24">
        <v>3.9</v>
      </c>
      <c r="N470" s="12">
        <v>97711</v>
      </c>
      <c r="O470" s="12">
        <v>79856</v>
      </c>
      <c r="P470" s="12">
        <v>353642</v>
      </c>
      <c r="Q470" s="12">
        <v>68287</v>
      </c>
      <c r="R470" s="12">
        <v>599496</v>
      </c>
      <c r="S470" s="12">
        <v>200774</v>
      </c>
      <c r="T470" s="12">
        <v>124691</v>
      </c>
      <c r="U470" s="12">
        <v>340298</v>
      </c>
      <c r="V470" s="13">
        <v>4.2</v>
      </c>
      <c r="W470" s="10">
        <v>285174</v>
      </c>
      <c r="X470" s="9" t="str">
        <f t="shared" si="63"/>
        <v>Sep</v>
      </c>
      <c r="Y470" s="9" t="str">
        <f t="shared" si="64"/>
        <v>2024</v>
      </c>
      <c r="Z470" s="10">
        <v>1</v>
      </c>
      <c r="AA470" s="10">
        <f t="shared" si="65"/>
        <v>1</v>
      </c>
      <c r="AB470" s="10">
        <f t="shared" si="66"/>
        <v>0</v>
      </c>
      <c r="AC470" s="10">
        <f t="shared" si="67"/>
        <v>0</v>
      </c>
      <c r="AD470" s="10">
        <f t="shared" si="68"/>
        <v>0</v>
      </c>
      <c r="AE470" s="10">
        <f t="shared" si="69"/>
        <v>0</v>
      </c>
      <c r="AF470" s="10">
        <f t="shared" si="70"/>
        <v>1</v>
      </c>
      <c r="AG470" s="14">
        <f t="shared" si="71"/>
        <v>1</v>
      </c>
    </row>
    <row r="471" spans="1:33" x14ac:dyDescent="0.3">
      <c r="A471" s="8" t="s">
        <v>566</v>
      </c>
      <c r="B471" s="22">
        <v>46014</v>
      </c>
      <c r="C471" s="9" t="s">
        <v>138</v>
      </c>
      <c r="D471" s="9" t="s">
        <v>76</v>
      </c>
      <c r="E471" s="9" t="s">
        <v>101</v>
      </c>
      <c r="F471" s="9" t="s">
        <v>48</v>
      </c>
      <c r="G471" s="9" t="s">
        <v>57</v>
      </c>
      <c r="H471" s="9" t="s">
        <v>40</v>
      </c>
      <c r="I471" s="9" t="s">
        <v>51</v>
      </c>
      <c r="J471" s="9" t="s">
        <v>88</v>
      </c>
      <c r="K471" s="9" t="s">
        <v>43</v>
      </c>
      <c r="L471" s="10">
        <v>100808</v>
      </c>
      <c r="M471" s="24">
        <v>5.9</v>
      </c>
      <c r="N471" s="12">
        <v>130282</v>
      </c>
      <c r="O471" s="12">
        <v>39457</v>
      </c>
      <c r="P471" s="12">
        <v>292466</v>
      </c>
      <c r="Q471" s="12">
        <v>56082</v>
      </c>
      <c r="R471" s="12">
        <v>518287</v>
      </c>
      <c r="S471" s="12">
        <v>95283</v>
      </c>
      <c r="T471" s="12">
        <v>259721</v>
      </c>
      <c r="U471" s="12">
        <v>381576</v>
      </c>
      <c r="V471" s="13">
        <v>4</v>
      </c>
      <c r="W471" s="10">
        <v>313339</v>
      </c>
      <c r="X471" s="9" t="str">
        <f t="shared" si="63"/>
        <v>Dec</v>
      </c>
      <c r="Y471" s="9" t="str">
        <f t="shared" si="64"/>
        <v>2025</v>
      </c>
      <c r="Z471" s="10">
        <v>1</v>
      </c>
      <c r="AA471" s="10">
        <f t="shared" si="65"/>
        <v>1</v>
      </c>
      <c r="AB471" s="10">
        <f t="shared" si="66"/>
        <v>0</v>
      </c>
      <c r="AC471" s="10">
        <f t="shared" si="67"/>
        <v>0</v>
      </c>
      <c r="AD471" s="10">
        <f t="shared" si="68"/>
        <v>0</v>
      </c>
      <c r="AE471" s="10">
        <f t="shared" si="69"/>
        <v>0</v>
      </c>
      <c r="AF471" s="10">
        <f t="shared" si="70"/>
        <v>1</v>
      </c>
      <c r="AG471" s="14">
        <f t="shared" si="71"/>
        <v>1</v>
      </c>
    </row>
    <row r="472" spans="1:33" x14ac:dyDescent="0.3">
      <c r="A472" s="8" t="s">
        <v>567</v>
      </c>
      <c r="B472" s="22">
        <v>45732</v>
      </c>
      <c r="C472" s="9" t="s">
        <v>94</v>
      </c>
      <c r="D472" s="9" t="s">
        <v>36</v>
      </c>
      <c r="E472" s="9" t="s">
        <v>65</v>
      </c>
      <c r="F472" s="9" t="s">
        <v>48</v>
      </c>
      <c r="G472" s="9" t="s">
        <v>95</v>
      </c>
      <c r="H472" s="9" t="s">
        <v>40</v>
      </c>
      <c r="I472" s="9" t="s">
        <v>59</v>
      </c>
      <c r="J472" s="9" t="s">
        <v>52</v>
      </c>
      <c r="K472" s="9" t="s">
        <v>43</v>
      </c>
      <c r="L472" s="10">
        <v>96707</v>
      </c>
      <c r="M472" s="24">
        <v>7</v>
      </c>
      <c r="N472" s="12">
        <v>48996</v>
      </c>
      <c r="O472" s="12">
        <v>26954</v>
      </c>
      <c r="P472" s="12">
        <v>145558</v>
      </c>
      <c r="Q472" s="12">
        <v>80559</v>
      </c>
      <c r="R472" s="12">
        <v>302067</v>
      </c>
      <c r="S472" s="12">
        <v>96533</v>
      </c>
      <c r="T472" s="12">
        <v>188964</v>
      </c>
      <c r="U472" s="12">
        <v>314883</v>
      </c>
      <c r="V472" s="13">
        <v>4.3</v>
      </c>
      <c r="W472" s="10">
        <v>415778</v>
      </c>
      <c r="X472" s="9" t="str">
        <f t="shared" si="63"/>
        <v>Mar</v>
      </c>
      <c r="Y472" s="9" t="str">
        <f t="shared" si="64"/>
        <v>2025</v>
      </c>
      <c r="Z472" s="10">
        <v>1</v>
      </c>
      <c r="AA472" s="10">
        <f t="shared" si="65"/>
        <v>1</v>
      </c>
      <c r="AB472" s="10">
        <f t="shared" si="66"/>
        <v>0</v>
      </c>
      <c r="AC472" s="10">
        <f t="shared" si="67"/>
        <v>0</v>
      </c>
      <c r="AD472" s="10">
        <f t="shared" si="68"/>
        <v>0</v>
      </c>
      <c r="AE472" s="10">
        <f t="shared" si="69"/>
        <v>0</v>
      </c>
      <c r="AF472" s="10">
        <f t="shared" si="70"/>
        <v>0</v>
      </c>
      <c r="AG472" s="14">
        <f t="shared" si="71"/>
        <v>0</v>
      </c>
    </row>
    <row r="473" spans="1:33" x14ac:dyDescent="0.3">
      <c r="A473" s="8" t="s">
        <v>568</v>
      </c>
      <c r="B473" s="22">
        <v>45872</v>
      </c>
      <c r="C473" s="9" t="s">
        <v>105</v>
      </c>
      <c r="D473" s="9" t="s">
        <v>46</v>
      </c>
      <c r="E473" s="9" t="s">
        <v>101</v>
      </c>
      <c r="F473" s="9" t="s">
        <v>38</v>
      </c>
      <c r="G473" s="9" t="s">
        <v>71</v>
      </c>
      <c r="H473" s="9" t="s">
        <v>92</v>
      </c>
      <c r="I473" s="9" t="s">
        <v>59</v>
      </c>
      <c r="J473" s="9" t="s">
        <v>68</v>
      </c>
      <c r="K473" s="9" t="s">
        <v>85</v>
      </c>
      <c r="L473" s="10">
        <v>28300</v>
      </c>
      <c r="M473" s="24">
        <v>6.8</v>
      </c>
      <c r="N473" s="12">
        <v>40080</v>
      </c>
      <c r="O473" s="12">
        <v>14273</v>
      </c>
      <c r="P473" s="12">
        <v>142952</v>
      </c>
      <c r="Q473" s="12">
        <v>5502</v>
      </c>
      <c r="R473" s="12">
        <v>202807</v>
      </c>
      <c r="S473" s="12">
        <v>145460</v>
      </c>
      <c r="T473" s="12">
        <v>109687</v>
      </c>
      <c r="U473" s="12">
        <v>316236</v>
      </c>
      <c r="V473" s="13">
        <v>3.6</v>
      </c>
      <c r="W473" s="10">
        <v>339996</v>
      </c>
      <c r="X473" s="9" t="str">
        <f t="shared" si="63"/>
        <v>Aug</v>
      </c>
      <c r="Y473" s="9" t="str">
        <f t="shared" si="64"/>
        <v>2025</v>
      </c>
      <c r="Z473" s="10">
        <v>1</v>
      </c>
      <c r="AA473" s="10">
        <f t="shared" si="65"/>
        <v>0</v>
      </c>
      <c r="AB473" s="10">
        <f t="shared" si="66"/>
        <v>0</v>
      </c>
      <c r="AC473" s="10">
        <f t="shared" si="67"/>
        <v>1</v>
      </c>
      <c r="AD473" s="10">
        <f t="shared" si="68"/>
        <v>0</v>
      </c>
      <c r="AE473" s="10">
        <f t="shared" si="69"/>
        <v>0</v>
      </c>
      <c r="AF473" s="10">
        <f t="shared" si="70"/>
        <v>0</v>
      </c>
      <c r="AG473" s="14">
        <f t="shared" si="71"/>
        <v>0</v>
      </c>
    </row>
    <row r="474" spans="1:33" x14ac:dyDescent="0.3">
      <c r="A474" s="8" t="s">
        <v>569</v>
      </c>
      <c r="B474" s="22">
        <v>45674</v>
      </c>
      <c r="C474" s="9" t="s">
        <v>98</v>
      </c>
      <c r="D474" s="9" t="s">
        <v>64</v>
      </c>
      <c r="E474" s="9" t="s">
        <v>65</v>
      </c>
      <c r="F474" s="9" t="s">
        <v>77</v>
      </c>
      <c r="G474" s="9" t="s">
        <v>67</v>
      </c>
      <c r="H474" s="9" t="s">
        <v>92</v>
      </c>
      <c r="I474" s="9" t="s">
        <v>51</v>
      </c>
      <c r="J474" s="9" t="s">
        <v>52</v>
      </c>
      <c r="K474" s="9" t="s">
        <v>43</v>
      </c>
      <c r="L474" s="10">
        <v>33843</v>
      </c>
      <c r="M474" s="24">
        <v>8.8000000000000007</v>
      </c>
      <c r="N474" s="12">
        <v>52719</v>
      </c>
      <c r="O474" s="12">
        <v>72781</v>
      </c>
      <c r="P474" s="12">
        <v>241620</v>
      </c>
      <c r="Q474" s="12">
        <v>28060</v>
      </c>
      <c r="R474" s="12">
        <v>395180</v>
      </c>
      <c r="S474" s="12">
        <v>117430</v>
      </c>
      <c r="T474" s="12">
        <v>251245</v>
      </c>
      <c r="U474" s="12">
        <v>381122</v>
      </c>
      <c r="V474" s="13">
        <v>4.3</v>
      </c>
      <c r="W474" s="10">
        <v>182448</v>
      </c>
      <c r="X474" s="9" t="str">
        <f t="shared" si="63"/>
        <v>Jan</v>
      </c>
      <c r="Y474" s="9" t="str">
        <f t="shared" si="64"/>
        <v>2025</v>
      </c>
      <c r="Z474" s="10">
        <v>1</v>
      </c>
      <c r="AA474" s="10">
        <f t="shared" si="65"/>
        <v>1</v>
      </c>
      <c r="AB474" s="10">
        <f t="shared" si="66"/>
        <v>0</v>
      </c>
      <c r="AC474" s="10">
        <f t="shared" si="67"/>
        <v>0</v>
      </c>
      <c r="AD474" s="10">
        <f t="shared" si="68"/>
        <v>0</v>
      </c>
      <c r="AE474" s="10">
        <f t="shared" si="69"/>
        <v>0</v>
      </c>
      <c r="AF474" s="10">
        <f t="shared" si="70"/>
        <v>0</v>
      </c>
      <c r="AG474" s="14">
        <f t="shared" si="71"/>
        <v>1</v>
      </c>
    </row>
    <row r="475" spans="1:33" x14ac:dyDescent="0.3">
      <c r="A475" s="8" t="s">
        <v>570</v>
      </c>
      <c r="B475" s="22">
        <v>45477</v>
      </c>
      <c r="C475" s="9" t="s">
        <v>75</v>
      </c>
      <c r="D475" s="9" t="s">
        <v>36</v>
      </c>
      <c r="E475" s="9" t="s">
        <v>101</v>
      </c>
      <c r="F475" s="9" t="s">
        <v>48</v>
      </c>
      <c r="G475" s="9" t="s">
        <v>71</v>
      </c>
      <c r="H475" s="9" t="s">
        <v>58</v>
      </c>
      <c r="I475" s="9" t="s">
        <v>73</v>
      </c>
      <c r="J475" s="9" t="s">
        <v>111</v>
      </c>
      <c r="K475" s="9" t="s">
        <v>43</v>
      </c>
      <c r="L475" s="10">
        <v>106824</v>
      </c>
      <c r="M475" s="24">
        <v>4.7</v>
      </c>
      <c r="N475" s="12">
        <v>129467</v>
      </c>
      <c r="O475" s="12">
        <v>81747</v>
      </c>
      <c r="P475" s="12">
        <v>42800</v>
      </c>
      <c r="Q475" s="12">
        <v>53754</v>
      </c>
      <c r="R475" s="12">
        <v>307768</v>
      </c>
      <c r="S475" s="12">
        <v>136292</v>
      </c>
      <c r="T475" s="12">
        <v>212544</v>
      </c>
      <c r="U475" s="12">
        <v>380932</v>
      </c>
      <c r="V475" s="13">
        <v>3.6</v>
      </c>
      <c r="W475" s="10">
        <v>60621</v>
      </c>
      <c r="X475" s="9" t="str">
        <f t="shared" si="63"/>
        <v>Jul</v>
      </c>
      <c r="Y475" s="9" t="str">
        <f t="shared" si="64"/>
        <v>2024</v>
      </c>
      <c r="Z475" s="10">
        <v>1</v>
      </c>
      <c r="AA475" s="10">
        <f t="shared" si="65"/>
        <v>1</v>
      </c>
      <c r="AB475" s="10">
        <f t="shared" si="66"/>
        <v>0</v>
      </c>
      <c r="AC475" s="10">
        <f t="shared" si="67"/>
        <v>0</v>
      </c>
      <c r="AD475" s="10">
        <f t="shared" si="68"/>
        <v>0</v>
      </c>
      <c r="AE475" s="10">
        <f t="shared" si="69"/>
        <v>0</v>
      </c>
      <c r="AF475" s="10">
        <f t="shared" si="70"/>
        <v>1</v>
      </c>
      <c r="AG475" s="14">
        <f t="shared" si="71"/>
        <v>0</v>
      </c>
    </row>
    <row r="476" spans="1:33" x14ac:dyDescent="0.3">
      <c r="A476" s="8" t="s">
        <v>571</v>
      </c>
      <c r="B476" s="22">
        <v>45559</v>
      </c>
      <c r="C476" s="9" t="s">
        <v>150</v>
      </c>
      <c r="D476" s="9" t="s">
        <v>55</v>
      </c>
      <c r="E476" s="9" t="s">
        <v>65</v>
      </c>
      <c r="F476" s="9" t="s">
        <v>66</v>
      </c>
      <c r="G476" s="9" t="s">
        <v>67</v>
      </c>
      <c r="H476" s="9" t="s">
        <v>72</v>
      </c>
      <c r="I476" s="9" t="s">
        <v>73</v>
      </c>
      <c r="J476" s="9" t="s">
        <v>68</v>
      </c>
      <c r="K476" s="9" t="s">
        <v>43</v>
      </c>
      <c r="L476" s="10">
        <v>53443</v>
      </c>
      <c r="M476" s="24">
        <v>8.5</v>
      </c>
      <c r="N476" s="12">
        <v>97454</v>
      </c>
      <c r="O476" s="12">
        <v>15022</v>
      </c>
      <c r="P476" s="12">
        <v>177826</v>
      </c>
      <c r="Q476" s="12">
        <v>16982</v>
      </c>
      <c r="R476" s="12">
        <v>307284</v>
      </c>
      <c r="S476" s="12">
        <v>82208</v>
      </c>
      <c r="T476" s="12">
        <v>77931</v>
      </c>
      <c r="U476" s="12">
        <v>196087</v>
      </c>
      <c r="V476" s="13">
        <v>4.3</v>
      </c>
      <c r="W476" s="10">
        <v>165869</v>
      </c>
      <c r="X476" s="9" t="str">
        <f t="shared" si="63"/>
        <v>Sep</v>
      </c>
      <c r="Y476" s="9" t="str">
        <f t="shared" si="64"/>
        <v>2024</v>
      </c>
      <c r="Z476" s="10">
        <v>1</v>
      </c>
      <c r="AA476" s="10">
        <f t="shared" si="65"/>
        <v>1</v>
      </c>
      <c r="AB476" s="10">
        <f t="shared" si="66"/>
        <v>0</v>
      </c>
      <c r="AC476" s="10">
        <f t="shared" si="67"/>
        <v>0</v>
      </c>
      <c r="AD476" s="10">
        <f t="shared" si="68"/>
        <v>0</v>
      </c>
      <c r="AE476" s="10">
        <f t="shared" si="69"/>
        <v>0</v>
      </c>
      <c r="AF476" s="10">
        <f t="shared" si="70"/>
        <v>0</v>
      </c>
      <c r="AG476" s="14">
        <f t="shared" si="71"/>
        <v>1</v>
      </c>
    </row>
    <row r="477" spans="1:33" x14ac:dyDescent="0.3">
      <c r="A477" s="8" t="s">
        <v>572</v>
      </c>
      <c r="B477" s="22">
        <v>45763</v>
      </c>
      <c r="C477" s="9" t="s">
        <v>150</v>
      </c>
      <c r="D477" s="9" t="s">
        <v>99</v>
      </c>
      <c r="E477" s="9" t="s">
        <v>37</v>
      </c>
      <c r="F477" s="9" t="s">
        <v>38</v>
      </c>
      <c r="G477" s="9" t="s">
        <v>102</v>
      </c>
      <c r="H477" s="9" t="s">
        <v>50</v>
      </c>
      <c r="I477" s="9" t="s">
        <v>96</v>
      </c>
      <c r="J477" s="9" t="s">
        <v>88</v>
      </c>
      <c r="K477" s="9" t="s">
        <v>129</v>
      </c>
      <c r="L477" s="10">
        <v>83194</v>
      </c>
      <c r="M477" s="24">
        <v>6.7</v>
      </c>
      <c r="N477" s="12">
        <v>107983</v>
      </c>
      <c r="O477" s="12">
        <v>3960</v>
      </c>
      <c r="P477" s="12">
        <v>108606</v>
      </c>
      <c r="Q477" s="12">
        <v>61857</v>
      </c>
      <c r="R477" s="12">
        <v>282406</v>
      </c>
      <c r="S477" s="12">
        <v>10090</v>
      </c>
      <c r="T477" s="12">
        <v>281697</v>
      </c>
      <c r="U477" s="12">
        <v>303726</v>
      </c>
      <c r="V477" s="13">
        <v>3.6</v>
      </c>
      <c r="W477" s="10">
        <v>240295</v>
      </c>
      <c r="X477" s="9" t="str">
        <f t="shared" si="63"/>
        <v>Apr</v>
      </c>
      <c r="Y477" s="9" t="str">
        <f t="shared" si="64"/>
        <v>2025</v>
      </c>
      <c r="Z477" s="10">
        <v>1</v>
      </c>
      <c r="AA477" s="10">
        <f t="shared" si="65"/>
        <v>0</v>
      </c>
      <c r="AB477" s="10">
        <f t="shared" si="66"/>
        <v>0</v>
      </c>
      <c r="AC477" s="10">
        <f t="shared" si="67"/>
        <v>0</v>
      </c>
      <c r="AD477" s="10">
        <f t="shared" si="68"/>
        <v>1</v>
      </c>
      <c r="AE477" s="10">
        <f t="shared" si="69"/>
        <v>0</v>
      </c>
      <c r="AF477" s="10">
        <f t="shared" si="70"/>
        <v>0</v>
      </c>
      <c r="AG477" s="14">
        <f t="shared" si="71"/>
        <v>0</v>
      </c>
    </row>
    <row r="478" spans="1:33" x14ac:dyDescent="0.3">
      <c r="A478" s="8" t="s">
        <v>573</v>
      </c>
      <c r="B478" s="22">
        <v>45507</v>
      </c>
      <c r="C478" s="9" t="s">
        <v>63</v>
      </c>
      <c r="D478" s="9" t="s">
        <v>64</v>
      </c>
      <c r="E478" s="9" t="s">
        <v>101</v>
      </c>
      <c r="F478" s="9" t="s">
        <v>38</v>
      </c>
      <c r="G478" s="9" t="s">
        <v>95</v>
      </c>
      <c r="H478" s="9" t="s">
        <v>58</v>
      </c>
      <c r="I478" s="9" t="s">
        <v>73</v>
      </c>
      <c r="J478" s="9" t="s">
        <v>42</v>
      </c>
      <c r="K478" s="9" t="s">
        <v>43</v>
      </c>
      <c r="L478" s="10">
        <v>92112</v>
      </c>
      <c r="M478" s="24">
        <v>9</v>
      </c>
      <c r="N478" s="12">
        <v>53042</v>
      </c>
      <c r="O478" s="12">
        <v>55230</v>
      </c>
      <c r="P478" s="12">
        <v>192276</v>
      </c>
      <c r="Q478" s="12">
        <v>61371</v>
      </c>
      <c r="R478" s="12">
        <v>361919</v>
      </c>
      <c r="S478" s="12">
        <v>213724</v>
      </c>
      <c r="T478" s="12">
        <v>306818</v>
      </c>
      <c r="U478" s="12">
        <v>563885</v>
      </c>
      <c r="V478" s="13">
        <v>3.9</v>
      </c>
      <c r="W478" s="10">
        <v>191462</v>
      </c>
      <c r="X478" s="9" t="str">
        <f t="shared" si="63"/>
        <v>Aug</v>
      </c>
      <c r="Y478" s="9" t="str">
        <f t="shared" si="64"/>
        <v>2024</v>
      </c>
      <c r="Z478" s="10">
        <v>1</v>
      </c>
      <c r="AA478" s="10">
        <f t="shared" si="65"/>
        <v>1</v>
      </c>
      <c r="AB478" s="10">
        <f t="shared" si="66"/>
        <v>0</v>
      </c>
      <c r="AC478" s="10">
        <f t="shared" si="67"/>
        <v>0</v>
      </c>
      <c r="AD478" s="10">
        <f t="shared" si="68"/>
        <v>0</v>
      </c>
      <c r="AE478" s="10">
        <f t="shared" si="69"/>
        <v>0</v>
      </c>
      <c r="AF478" s="10">
        <f t="shared" si="70"/>
        <v>0</v>
      </c>
      <c r="AG478" s="14">
        <f t="shared" si="71"/>
        <v>0</v>
      </c>
    </row>
    <row r="479" spans="1:33" x14ac:dyDescent="0.3">
      <c r="A479" s="8" t="s">
        <v>574</v>
      </c>
      <c r="B479" s="22">
        <v>45755</v>
      </c>
      <c r="C479" s="9" t="s">
        <v>109</v>
      </c>
      <c r="D479" s="9" t="s">
        <v>76</v>
      </c>
      <c r="E479" s="9" t="s">
        <v>101</v>
      </c>
      <c r="F479" s="9" t="s">
        <v>38</v>
      </c>
      <c r="G479" s="9" t="s">
        <v>95</v>
      </c>
      <c r="H479" s="9" t="s">
        <v>72</v>
      </c>
      <c r="I479" s="9" t="s">
        <v>96</v>
      </c>
      <c r="J479" s="9" t="s">
        <v>111</v>
      </c>
      <c r="K479" s="9" t="s">
        <v>61</v>
      </c>
      <c r="L479" s="10">
        <v>123417</v>
      </c>
      <c r="M479" s="24">
        <v>2.1</v>
      </c>
      <c r="N479" s="12">
        <v>35612</v>
      </c>
      <c r="O479" s="12">
        <v>12449</v>
      </c>
      <c r="P479" s="12">
        <v>192372</v>
      </c>
      <c r="Q479" s="12">
        <v>89037</v>
      </c>
      <c r="R479" s="12">
        <v>329470</v>
      </c>
      <c r="S479" s="12">
        <v>103802</v>
      </c>
      <c r="T479" s="12">
        <v>133340</v>
      </c>
      <c r="U479" s="12">
        <v>259557</v>
      </c>
      <c r="V479" s="13">
        <v>4.5</v>
      </c>
      <c r="W479" s="10">
        <v>255968</v>
      </c>
      <c r="X479" s="9" t="str">
        <f t="shared" si="63"/>
        <v>Apr</v>
      </c>
      <c r="Y479" s="9" t="str">
        <f t="shared" si="64"/>
        <v>2025</v>
      </c>
      <c r="Z479" s="10">
        <v>1</v>
      </c>
      <c r="AA479" s="10">
        <f t="shared" si="65"/>
        <v>0</v>
      </c>
      <c r="AB479" s="10">
        <f t="shared" si="66"/>
        <v>1</v>
      </c>
      <c r="AC479" s="10">
        <f t="shared" si="67"/>
        <v>0</v>
      </c>
      <c r="AD479" s="10">
        <f t="shared" si="68"/>
        <v>0</v>
      </c>
      <c r="AE479" s="10">
        <f t="shared" si="69"/>
        <v>0</v>
      </c>
      <c r="AF479" s="10">
        <f t="shared" si="70"/>
        <v>1</v>
      </c>
      <c r="AG479" s="14">
        <f t="shared" si="71"/>
        <v>1</v>
      </c>
    </row>
    <row r="480" spans="1:33" x14ac:dyDescent="0.3">
      <c r="A480" s="8" t="s">
        <v>575</v>
      </c>
      <c r="B480" s="22">
        <v>45935</v>
      </c>
      <c r="C480" s="9" t="s">
        <v>63</v>
      </c>
      <c r="D480" s="9" t="s">
        <v>87</v>
      </c>
      <c r="E480" s="9" t="s">
        <v>47</v>
      </c>
      <c r="F480" s="9" t="s">
        <v>84</v>
      </c>
      <c r="G480" s="9" t="s">
        <v>81</v>
      </c>
      <c r="H480" s="9" t="s">
        <v>72</v>
      </c>
      <c r="I480" s="9" t="s">
        <v>41</v>
      </c>
      <c r="J480" s="9" t="s">
        <v>111</v>
      </c>
      <c r="K480" s="9" t="s">
        <v>43</v>
      </c>
      <c r="L480" s="10">
        <v>41878</v>
      </c>
      <c r="M480" s="24">
        <v>9.1999999999999993</v>
      </c>
      <c r="N480" s="12">
        <v>145640</v>
      </c>
      <c r="O480" s="12">
        <v>6424</v>
      </c>
      <c r="P480" s="12">
        <v>270432</v>
      </c>
      <c r="Q480" s="12">
        <v>21029</v>
      </c>
      <c r="R480" s="12">
        <v>443525</v>
      </c>
      <c r="S480" s="12">
        <v>210352</v>
      </c>
      <c r="T480" s="12">
        <v>94174</v>
      </c>
      <c r="U480" s="12">
        <v>334328</v>
      </c>
      <c r="V480" s="13">
        <v>4.9000000000000004</v>
      </c>
      <c r="W480" s="10">
        <v>201747</v>
      </c>
      <c r="X480" s="9" t="str">
        <f t="shared" si="63"/>
        <v>Oct</v>
      </c>
      <c r="Y480" s="9" t="str">
        <f t="shared" si="64"/>
        <v>2025</v>
      </c>
      <c r="Z480" s="10">
        <v>1</v>
      </c>
      <c r="AA480" s="10">
        <f t="shared" si="65"/>
        <v>1</v>
      </c>
      <c r="AB480" s="10">
        <f t="shared" si="66"/>
        <v>0</v>
      </c>
      <c r="AC480" s="10">
        <f t="shared" si="67"/>
        <v>0</v>
      </c>
      <c r="AD480" s="10">
        <f t="shared" si="68"/>
        <v>0</v>
      </c>
      <c r="AE480" s="10">
        <f t="shared" si="69"/>
        <v>0</v>
      </c>
      <c r="AF480" s="10">
        <f t="shared" si="70"/>
        <v>0</v>
      </c>
      <c r="AG480" s="14">
        <f t="shared" si="71"/>
        <v>1</v>
      </c>
    </row>
    <row r="481" spans="1:33" x14ac:dyDescent="0.3">
      <c r="A481" s="8" t="s">
        <v>576</v>
      </c>
      <c r="B481" s="22">
        <v>45594</v>
      </c>
      <c r="C481" s="9" t="s">
        <v>138</v>
      </c>
      <c r="D481" s="9" t="s">
        <v>87</v>
      </c>
      <c r="E481" s="9" t="s">
        <v>47</v>
      </c>
      <c r="F481" s="9" t="s">
        <v>56</v>
      </c>
      <c r="G481" s="9" t="s">
        <v>71</v>
      </c>
      <c r="H481" s="9" t="s">
        <v>40</v>
      </c>
      <c r="I481" s="9" t="s">
        <v>41</v>
      </c>
      <c r="J481" s="9" t="s">
        <v>52</v>
      </c>
      <c r="K481" s="9" t="s">
        <v>43</v>
      </c>
      <c r="L481" s="10">
        <v>89465</v>
      </c>
      <c r="M481" s="24">
        <v>2.2000000000000002</v>
      </c>
      <c r="N481" s="12">
        <v>144356</v>
      </c>
      <c r="O481" s="12">
        <v>60670</v>
      </c>
      <c r="P481" s="12">
        <v>87787</v>
      </c>
      <c r="Q481" s="12">
        <v>30438</v>
      </c>
      <c r="R481" s="12">
        <v>323251</v>
      </c>
      <c r="S481" s="12">
        <v>204772</v>
      </c>
      <c r="T481" s="12">
        <v>293061</v>
      </c>
      <c r="U481" s="12">
        <v>510665</v>
      </c>
      <c r="V481" s="13">
        <v>3.6</v>
      </c>
      <c r="W481" s="10">
        <v>153476</v>
      </c>
      <c r="X481" s="9" t="str">
        <f t="shared" si="63"/>
        <v>Oct</v>
      </c>
      <c r="Y481" s="9" t="str">
        <f t="shared" si="64"/>
        <v>2024</v>
      </c>
      <c r="Z481" s="10">
        <v>1</v>
      </c>
      <c r="AA481" s="10">
        <f t="shared" si="65"/>
        <v>1</v>
      </c>
      <c r="AB481" s="10">
        <f t="shared" si="66"/>
        <v>0</v>
      </c>
      <c r="AC481" s="10">
        <f t="shared" si="67"/>
        <v>0</v>
      </c>
      <c r="AD481" s="10">
        <f t="shared" si="68"/>
        <v>0</v>
      </c>
      <c r="AE481" s="10">
        <f t="shared" si="69"/>
        <v>0</v>
      </c>
      <c r="AF481" s="10">
        <f t="shared" si="70"/>
        <v>0</v>
      </c>
      <c r="AG481" s="14">
        <f t="shared" si="71"/>
        <v>0</v>
      </c>
    </row>
    <row r="482" spans="1:33" x14ac:dyDescent="0.3">
      <c r="A482" s="8" t="s">
        <v>577</v>
      </c>
      <c r="B482" s="22">
        <v>45317</v>
      </c>
      <c r="C482" s="9" t="s">
        <v>35</v>
      </c>
      <c r="D482" s="9" t="s">
        <v>46</v>
      </c>
      <c r="E482" s="9" t="s">
        <v>47</v>
      </c>
      <c r="F482" s="9" t="s">
        <v>38</v>
      </c>
      <c r="G482" s="9" t="s">
        <v>95</v>
      </c>
      <c r="H482" s="9" t="s">
        <v>58</v>
      </c>
      <c r="I482" s="9" t="s">
        <v>96</v>
      </c>
      <c r="J482" s="9" t="s">
        <v>52</v>
      </c>
      <c r="K482" s="9" t="s">
        <v>85</v>
      </c>
      <c r="L482" s="10">
        <v>43179</v>
      </c>
      <c r="M482" s="24">
        <v>2.9</v>
      </c>
      <c r="N482" s="12">
        <v>177568</v>
      </c>
      <c r="O482" s="12">
        <v>10064</v>
      </c>
      <c r="P482" s="12">
        <v>208610</v>
      </c>
      <c r="Q482" s="12">
        <v>31971</v>
      </c>
      <c r="R482" s="12">
        <v>428213</v>
      </c>
      <c r="S482" s="12">
        <v>62008</v>
      </c>
      <c r="T482" s="12">
        <v>194976</v>
      </c>
      <c r="U482" s="12">
        <v>283300</v>
      </c>
      <c r="V482" s="13">
        <v>4.0999999999999996</v>
      </c>
      <c r="W482" s="10">
        <v>109005</v>
      </c>
      <c r="X482" s="9" t="str">
        <f t="shared" si="63"/>
        <v>Jan</v>
      </c>
      <c r="Y482" s="9" t="str">
        <f t="shared" si="64"/>
        <v>2024</v>
      </c>
      <c r="Z482" s="10">
        <v>1</v>
      </c>
      <c r="AA482" s="10">
        <f t="shared" si="65"/>
        <v>0</v>
      </c>
      <c r="AB482" s="10">
        <f t="shared" si="66"/>
        <v>0</v>
      </c>
      <c r="AC482" s="10">
        <f t="shared" si="67"/>
        <v>1</v>
      </c>
      <c r="AD482" s="10">
        <f t="shared" si="68"/>
        <v>0</v>
      </c>
      <c r="AE482" s="10">
        <f t="shared" si="69"/>
        <v>0</v>
      </c>
      <c r="AF482" s="10">
        <f t="shared" si="70"/>
        <v>0</v>
      </c>
      <c r="AG482" s="14">
        <f t="shared" si="71"/>
        <v>1</v>
      </c>
    </row>
    <row r="483" spans="1:33" x14ac:dyDescent="0.3">
      <c r="A483" s="8" t="s">
        <v>578</v>
      </c>
      <c r="B483" s="22">
        <v>45767</v>
      </c>
      <c r="C483" s="9" t="s">
        <v>79</v>
      </c>
      <c r="D483" s="9" t="s">
        <v>76</v>
      </c>
      <c r="E483" s="9" t="s">
        <v>101</v>
      </c>
      <c r="F483" s="9" t="s">
        <v>38</v>
      </c>
      <c r="G483" s="9" t="s">
        <v>49</v>
      </c>
      <c r="H483" s="9" t="s">
        <v>40</v>
      </c>
      <c r="I483" s="9" t="s">
        <v>59</v>
      </c>
      <c r="J483" s="9" t="s">
        <v>52</v>
      </c>
      <c r="K483" s="9" t="s">
        <v>43</v>
      </c>
      <c r="L483" s="10">
        <v>99445</v>
      </c>
      <c r="M483" s="24">
        <v>6.6</v>
      </c>
      <c r="N483" s="12">
        <v>15510</v>
      </c>
      <c r="O483" s="12">
        <v>32167</v>
      </c>
      <c r="P483" s="12">
        <v>206973</v>
      </c>
      <c r="Q483" s="12">
        <v>32080</v>
      </c>
      <c r="R483" s="12">
        <v>286730</v>
      </c>
      <c r="S483" s="12">
        <v>108271</v>
      </c>
      <c r="T483" s="12">
        <v>75527</v>
      </c>
      <c r="U483" s="12">
        <v>201726</v>
      </c>
      <c r="V483" s="13">
        <v>3.5</v>
      </c>
      <c r="W483" s="10">
        <v>70461</v>
      </c>
      <c r="X483" s="9" t="str">
        <f t="shared" si="63"/>
        <v>Apr</v>
      </c>
      <c r="Y483" s="9" t="str">
        <f t="shared" si="64"/>
        <v>2025</v>
      </c>
      <c r="Z483" s="10">
        <v>1</v>
      </c>
      <c r="AA483" s="10">
        <f t="shared" si="65"/>
        <v>1</v>
      </c>
      <c r="AB483" s="10">
        <f t="shared" si="66"/>
        <v>0</v>
      </c>
      <c r="AC483" s="10">
        <f t="shared" si="67"/>
        <v>0</v>
      </c>
      <c r="AD483" s="10">
        <f t="shared" si="68"/>
        <v>0</v>
      </c>
      <c r="AE483" s="10">
        <f t="shared" si="69"/>
        <v>0</v>
      </c>
      <c r="AF483" s="10">
        <f t="shared" si="70"/>
        <v>0</v>
      </c>
      <c r="AG483" s="14">
        <f t="shared" si="71"/>
        <v>1</v>
      </c>
    </row>
    <row r="484" spans="1:33" x14ac:dyDescent="0.3">
      <c r="A484" s="8" t="s">
        <v>579</v>
      </c>
      <c r="B484" s="22">
        <v>45592</v>
      </c>
      <c r="C484" s="9" t="s">
        <v>117</v>
      </c>
      <c r="D484" s="9" t="s">
        <v>99</v>
      </c>
      <c r="E484" s="9" t="s">
        <v>65</v>
      </c>
      <c r="F484" s="9" t="s">
        <v>38</v>
      </c>
      <c r="G484" s="9" t="s">
        <v>49</v>
      </c>
      <c r="H484" s="9" t="s">
        <v>50</v>
      </c>
      <c r="I484" s="9" t="s">
        <v>73</v>
      </c>
      <c r="J484" s="9" t="s">
        <v>111</v>
      </c>
      <c r="K484" s="9" t="s">
        <v>43</v>
      </c>
      <c r="L484" s="10">
        <v>18977</v>
      </c>
      <c r="M484" s="24">
        <v>3.4</v>
      </c>
      <c r="N484" s="12">
        <v>166860</v>
      </c>
      <c r="O484" s="12">
        <v>42917</v>
      </c>
      <c r="P484" s="12">
        <v>334991</v>
      </c>
      <c r="Q484" s="12">
        <v>13649</v>
      </c>
      <c r="R484" s="12">
        <v>558417</v>
      </c>
      <c r="S484" s="12">
        <v>203267</v>
      </c>
      <c r="T484" s="12">
        <v>182528</v>
      </c>
      <c r="U484" s="12">
        <v>438611</v>
      </c>
      <c r="V484" s="13">
        <v>4.2</v>
      </c>
      <c r="W484" s="10">
        <v>56999</v>
      </c>
      <c r="X484" s="9" t="str">
        <f t="shared" si="63"/>
        <v>Oct</v>
      </c>
      <c r="Y484" s="9" t="str">
        <f t="shared" si="64"/>
        <v>2024</v>
      </c>
      <c r="Z484" s="10">
        <v>1</v>
      </c>
      <c r="AA484" s="10">
        <f t="shared" si="65"/>
        <v>1</v>
      </c>
      <c r="AB484" s="10">
        <f t="shared" si="66"/>
        <v>0</v>
      </c>
      <c r="AC484" s="10">
        <f t="shared" si="67"/>
        <v>0</v>
      </c>
      <c r="AD484" s="10">
        <f t="shared" si="68"/>
        <v>0</v>
      </c>
      <c r="AE484" s="10">
        <f t="shared" si="69"/>
        <v>0</v>
      </c>
      <c r="AF484" s="10">
        <f t="shared" si="70"/>
        <v>0</v>
      </c>
      <c r="AG484" s="14">
        <f t="shared" si="71"/>
        <v>1</v>
      </c>
    </row>
    <row r="485" spans="1:33" x14ac:dyDescent="0.3">
      <c r="A485" s="8" t="s">
        <v>580</v>
      </c>
      <c r="B485" s="22">
        <v>45748</v>
      </c>
      <c r="C485" s="9" t="s">
        <v>45</v>
      </c>
      <c r="D485" s="9" t="s">
        <v>55</v>
      </c>
      <c r="E485" s="9" t="s">
        <v>47</v>
      </c>
      <c r="F485" s="9" t="s">
        <v>38</v>
      </c>
      <c r="G485" s="9" t="s">
        <v>49</v>
      </c>
      <c r="H485" s="9" t="s">
        <v>92</v>
      </c>
      <c r="I485" s="9" t="s">
        <v>41</v>
      </c>
      <c r="J485" s="9" t="s">
        <v>68</v>
      </c>
      <c r="K485" s="9" t="s">
        <v>43</v>
      </c>
      <c r="L485" s="10">
        <v>48854</v>
      </c>
      <c r="M485" s="24">
        <v>3.7</v>
      </c>
      <c r="N485" s="12">
        <v>12137</v>
      </c>
      <c r="O485" s="12">
        <v>16641</v>
      </c>
      <c r="P485" s="12">
        <v>169582</v>
      </c>
      <c r="Q485" s="12">
        <v>39094</v>
      </c>
      <c r="R485" s="12">
        <v>237454</v>
      </c>
      <c r="S485" s="12">
        <v>19858</v>
      </c>
      <c r="T485" s="12">
        <v>130779</v>
      </c>
      <c r="U485" s="12">
        <v>201070</v>
      </c>
      <c r="V485" s="13">
        <v>5</v>
      </c>
      <c r="W485" s="10">
        <v>365857</v>
      </c>
      <c r="X485" s="9" t="str">
        <f t="shared" si="63"/>
        <v>Apr</v>
      </c>
      <c r="Y485" s="9" t="str">
        <f t="shared" si="64"/>
        <v>2025</v>
      </c>
      <c r="Z485" s="10">
        <v>1</v>
      </c>
      <c r="AA485" s="10">
        <f t="shared" si="65"/>
        <v>1</v>
      </c>
      <c r="AB485" s="10">
        <f t="shared" si="66"/>
        <v>0</v>
      </c>
      <c r="AC485" s="10">
        <f t="shared" si="67"/>
        <v>0</v>
      </c>
      <c r="AD485" s="10">
        <f t="shared" si="68"/>
        <v>0</v>
      </c>
      <c r="AE485" s="10">
        <f t="shared" si="69"/>
        <v>0</v>
      </c>
      <c r="AF485" s="10">
        <f t="shared" si="70"/>
        <v>0</v>
      </c>
      <c r="AG485" s="14">
        <f t="shared" si="71"/>
        <v>1</v>
      </c>
    </row>
    <row r="486" spans="1:33" x14ac:dyDescent="0.3">
      <c r="A486" s="8" t="s">
        <v>581</v>
      </c>
      <c r="B486" s="22">
        <v>45351</v>
      </c>
      <c r="C486" s="9" t="s">
        <v>105</v>
      </c>
      <c r="D486" s="9" t="s">
        <v>87</v>
      </c>
      <c r="E486" s="9" t="s">
        <v>65</v>
      </c>
      <c r="F486" s="9" t="s">
        <v>56</v>
      </c>
      <c r="G486" s="9" t="s">
        <v>57</v>
      </c>
      <c r="H486" s="9" t="s">
        <v>40</v>
      </c>
      <c r="I486" s="9" t="s">
        <v>96</v>
      </c>
      <c r="J486" s="9" t="s">
        <v>60</v>
      </c>
      <c r="K486" s="9" t="s">
        <v>85</v>
      </c>
      <c r="L486" s="10">
        <v>94868</v>
      </c>
      <c r="M486" s="24">
        <v>3.7</v>
      </c>
      <c r="N486" s="12">
        <v>17263</v>
      </c>
      <c r="O486" s="12">
        <v>64457</v>
      </c>
      <c r="P486" s="12">
        <v>346742</v>
      </c>
      <c r="Q486" s="12">
        <v>36115</v>
      </c>
      <c r="R486" s="12">
        <v>464577</v>
      </c>
      <c r="S486" s="12">
        <v>12434</v>
      </c>
      <c r="T486" s="12">
        <v>174434</v>
      </c>
      <c r="U486" s="12">
        <v>214319</v>
      </c>
      <c r="V486" s="13">
        <v>4.3</v>
      </c>
      <c r="W486" s="10">
        <v>319482</v>
      </c>
      <c r="X486" s="9" t="str">
        <f t="shared" si="63"/>
        <v>Feb</v>
      </c>
      <c r="Y486" s="9" t="str">
        <f t="shared" si="64"/>
        <v>2024</v>
      </c>
      <c r="Z486" s="10">
        <v>1</v>
      </c>
      <c r="AA486" s="10">
        <f t="shared" si="65"/>
        <v>0</v>
      </c>
      <c r="AB486" s="10">
        <f t="shared" si="66"/>
        <v>0</v>
      </c>
      <c r="AC486" s="10">
        <f t="shared" si="67"/>
        <v>1</v>
      </c>
      <c r="AD486" s="10">
        <f t="shared" si="68"/>
        <v>0</v>
      </c>
      <c r="AE486" s="10">
        <f t="shared" si="69"/>
        <v>0</v>
      </c>
      <c r="AF486" s="10">
        <f t="shared" si="70"/>
        <v>0</v>
      </c>
      <c r="AG486" s="14">
        <f t="shared" si="71"/>
        <v>1</v>
      </c>
    </row>
    <row r="487" spans="1:33" x14ac:dyDescent="0.3">
      <c r="A487" s="8" t="s">
        <v>582</v>
      </c>
      <c r="B487" s="22">
        <v>45715</v>
      </c>
      <c r="C487" s="9" t="s">
        <v>90</v>
      </c>
      <c r="D487" s="9" t="s">
        <v>99</v>
      </c>
      <c r="E487" s="9" t="s">
        <v>47</v>
      </c>
      <c r="F487" s="9" t="s">
        <v>84</v>
      </c>
      <c r="G487" s="9" t="s">
        <v>81</v>
      </c>
      <c r="H487" s="9" t="s">
        <v>58</v>
      </c>
      <c r="I487" s="9" t="s">
        <v>96</v>
      </c>
      <c r="J487" s="9" t="s">
        <v>88</v>
      </c>
      <c r="K487" s="9" t="s">
        <v>61</v>
      </c>
      <c r="L487" s="10">
        <v>148337</v>
      </c>
      <c r="M487" s="24">
        <v>3.5</v>
      </c>
      <c r="N487" s="12">
        <v>119494</v>
      </c>
      <c r="O487" s="12">
        <v>6130</v>
      </c>
      <c r="P487" s="12">
        <v>168268</v>
      </c>
      <c r="Q487" s="12">
        <v>69382</v>
      </c>
      <c r="R487" s="12">
        <v>363274</v>
      </c>
      <c r="S487" s="12">
        <v>114497</v>
      </c>
      <c r="T487" s="12">
        <v>280272</v>
      </c>
      <c r="U487" s="12">
        <v>447368</v>
      </c>
      <c r="V487" s="13">
        <v>5</v>
      </c>
      <c r="W487" s="10">
        <v>304233</v>
      </c>
      <c r="X487" s="9" t="str">
        <f t="shared" si="63"/>
        <v>Feb</v>
      </c>
      <c r="Y487" s="9" t="str">
        <f t="shared" si="64"/>
        <v>2025</v>
      </c>
      <c r="Z487" s="10">
        <v>1</v>
      </c>
      <c r="AA487" s="10">
        <f t="shared" si="65"/>
        <v>0</v>
      </c>
      <c r="AB487" s="10">
        <f t="shared" si="66"/>
        <v>1</v>
      </c>
      <c r="AC487" s="10">
        <f t="shared" si="67"/>
        <v>0</v>
      </c>
      <c r="AD487" s="10">
        <f t="shared" si="68"/>
        <v>0</v>
      </c>
      <c r="AE487" s="10">
        <f t="shared" si="69"/>
        <v>0</v>
      </c>
      <c r="AF487" s="10">
        <f t="shared" si="70"/>
        <v>1</v>
      </c>
      <c r="AG487" s="14">
        <f t="shared" si="71"/>
        <v>0</v>
      </c>
    </row>
    <row r="488" spans="1:33" x14ac:dyDescent="0.3">
      <c r="A488" s="8" t="s">
        <v>583</v>
      </c>
      <c r="B488" s="22">
        <v>45297</v>
      </c>
      <c r="C488" s="9" t="s">
        <v>138</v>
      </c>
      <c r="D488" s="9" t="s">
        <v>87</v>
      </c>
      <c r="E488" s="9" t="s">
        <v>37</v>
      </c>
      <c r="F488" s="9" t="s">
        <v>66</v>
      </c>
      <c r="G488" s="9" t="s">
        <v>39</v>
      </c>
      <c r="H488" s="9" t="s">
        <v>58</v>
      </c>
      <c r="I488" s="9" t="s">
        <v>59</v>
      </c>
      <c r="J488" s="9" t="s">
        <v>111</v>
      </c>
      <c r="K488" s="9" t="s">
        <v>43</v>
      </c>
      <c r="L488" s="10">
        <v>22039</v>
      </c>
      <c r="M488" s="24">
        <v>4.0999999999999996</v>
      </c>
      <c r="N488" s="12">
        <v>89351</v>
      </c>
      <c r="O488" s="12">
        <v>76458</v>
      </c>
      <c r="P488" s="12">
        <v>330019</v>
      </c>
      <c r="Q488" s="12">
        <v>15516</v>
      </c>
      <c r="R488" s="12">
        <v>511344</v>
      </c>
      <c r="S488" s="12">
        <v>130834</v>
      </c>
      <c r="T488" s="12">
        <v>132243</v>
      </c>
      <c r="U488" s="12">
        <v>296009</v>
      </c>
      <c r="V488" s="13">
        <v>4.5</v>
      </c>
      <c r="W488" s="10">
        <v>176921</v>
      </c>
      <c r="X488" s="9" t="str">
        <f t="shared" si="63"/>
        <v>Jan</v>
      </c>
      <c r="Y488" s="9" t="str">
        <f t="shared" si="64"/>
        <v>2024</v>
      </c>
      <c r="Z488" s="10">
        <v>1</v>
      </c>
      <c r="AA488" s="10">
        <f t="shared" si="65"/>
        <v>1</v>
      </c>
      <c r="AB488" s="10">
        <f t="shared" si="66"/>
        <v>0</v>
      </c>
      <c r="AC488" s="10">
        <f t="shared" si="67"/>
        <v>0</v>
      </c>
      <c r="AD488" s="10">
        <f t="shared" si="68"/>
        <v>0</v>
      </c>
      <c r="AE488" s="10">
        <f t="shared" si="69"/>
        <v>0</v>
      </c>
      <c r="AF488" s="10">
        <f t="shared" si="70"/>
        <v>0</v>
      </c>
      <c r="AG488" s="14">
        <f t="shared" si="71"/>
        <v>1</v>
      </c>
    </row>
    <row r="489" spans="1:33" x14ac:dyDescent="0.3">
      <c r="A489" s="8" t="s">
        <v>584</v>
      </c>
      <c r="B489" s="22">
        <v>45754</v>
      </c>
      <c r="C489" s="9" t="s">
        <v>138</v>
      </c>
      <c r="D489" s="9" t="s">
        <v>80</v>
      </c>
      <c r="E489" s="9" t="s">
        <v>37</v>
      </c>
      <c r="F489" s="9" t="s">
        <v>38</v>
      </c>
      <c r="G489" s="9" t="s">
        <v>39</v>
      </c>
      <c r="H489" s="9" t="s">
        <v>40</v>
      </c>
      <c r="I489" s="9" t="s">
        <v>51</v>
      </c>
      <c r="J489" s="9" t="s">
        <v>111</v>
      </c>
      <c r="K489" s="9" t="s">
        <v>85</v>
      </c>
      <c r="L489" s="10">
        <v>34692</v>
      </c>
      <c r="M489" s="24">
        <v>9.9</v>
      </c>
      <c r="N489" s="12">
        <v>15052</v>
      </c>
      <c r="O489" s="12">
        <v>11093</v>
      </c>
      <c r="P489" s="12">
        <v>292403</v>
      </c>
      <c r="Q489" s="12">
        <v>7065</v>
      </c>
      <c r="R489" s="12">
        <v>325613</v>
      </c>
      <c r="S489" s="12">
        <v>141312</v>
      </c>
      <c r="T489" s="12">
        <v>145416</v>
      </c>
      <c r="U489" s="12">
        <v>346731</v>
      </c>
      <c r="V489" s="13">
        <v>3.3</v>
      </c>
      <c r="W489" s="10">
        <v>332322</v>
      </c>
      <c r="X489" s="9" t="str">
        <f t="shared" si="63"/>
        <v>Apr</v>
      </c>
      <c r="Y489" s="9" t="str">
        <f t="shared" si="64"/>
        <v>2025</v>
      </c>
      <c r="Z489" s="10">
        <v>1</v>
      </c>
      <c r="AA489" s="10">
        <f t="shared" si="65"/>
        <v>0</v>
      </c>
      <c r="AB489" s="10">
        <f t="shared" si="66"/>
        <v>0</v>
      </c>
      <c r="AC489" s="10">
        <f t="shared" si="67"/>
        <v>1</v>
      </c>
      <c r="AD489" s="10">
        <f t="shared" si="68"/>
        <v>0</v>
      </c>
      <c r="AE489" s="10">
        <f t="shared" si="69"/>
        <v>0</v>
      </c>
      <c r="AF489" s="10">
        <f t="shared" si="70"/>
        <v>0</v>
      </c>
      <c r="AG489" s="14">
        <f t="shared" si="71"/>
        <v>0</v>
      </c>
    </row>
    <row r="490" spans="1:33" x14ac:dyDescent="0.3">
      <c r="A490" s="8" t="s">
        <v>585</v>
      </c>
      <c r="B490" s="22">
        <v>45693</v>
      </c>
      <c r="C490" s="9" t="s">
        <v>90</v>
      </c>
      <c r="D490" s="9" t="s">
        <v>64</v>
      </c>
      <c r="E490" s="9" t="s">
        <v>101</v>
      </c>
      <c r="F490" s="9" t="s">
        <v>56</v>
      </c>
      <c r="G490" s="9" t="s">
        <v>57</v>
      </c>
      <c r="H490" s="9" t="s">
        <v>58</v>
      </c>
      <c r="I490" s="9" t="s">
        <v>41</v>
      </c>
      <c r="J490" s="9" t="s">
        <v>42</v>
      </c>
      <c r="K490" s="9" t="s">
        <v>61</v>
      </c>
      <c r="L490" s="10">
        <v>32585</v>
      </c>
      <c r="M490" s="24">
        <v>5.2</v>
      </c>
      <c r="N490" s="12">
        <v>155543</v>
      </c>
      <c r="O490" s="12">
        <v>79309</v>
      </c>
      <c r="P490" s="12">
        <v>329250</v>
      </c>
      <c r="Q490" s="12">
        <v>8269</v>
      </c>
      <c r="R490" s="12">
        <v>572371</v>
      </c>
      <c r="S490" s="12">
        <v>221996</v>
      </c>
      <c r="T490" s="12">
        <v>168825</v>
      </c>
      <c r="U490" s="12">
        <v>416619</v>
      </c>
      <c r="V490" s="13">
        <v>3.5</v>
      </c>
      <c r="W490" s="10">
        <v>394935</v>
      </c>
      <c r="X490" s="9" t="str">
        <f t="shared" si="63"/>
        <v>Feb</v>
      </c>
      <c r="Y490" s="9" t="str">
        <f t="shared" si="64"/>
        <v>2025</v>
      </c>
      <c r="Z490" s="10">
        <v>1</v>
      </c>
      <c r="AA490" s="10">
        <f t="shared" si="65"/>
        <v>0</v>
      </c>
      <c r="AB490" s="10">
        <f t="shared" si="66"/>
        <v>1</v>
      </c>
      <c r="AC490" s="10">
        <f t="shared" si="67"/>
        <v>0</v>
      </c>
      <c r="AD490" s="10">
        <f t="shared" si="68"/>
        <v>0</v>
      </c>
      <c r="AE490" s="10">
        <f t="shared" si="69"/>
        <v>0</v>
      </c>
      <c r="AF490" s="10">
        <f t="shared" si="70"/>
        <v>0</v>
      </c>
      <c r="AG490" s="14">
        <f t="shared" si="71"/>
        <v>1</v>
      </c>
    </row>
    <row r="491" spans="1:33" x14ac:dyDescent="0.3">
      <c r="A491" s="8" t="s">
        <v>586</v>
      </c>
      <c r="B491" s="22">
        <v>45505</v>
      </c>
      <c r="C491" s="9" t="s">
        <v>117</v>
      </c>
      <c r="D491" s="9" t="s">
        <v>80</v>
      </c>
      <c r="E491" s="9" t="s">
        <v>65</v>
      </c>
      <c r="F491" s="9" t="s">
        <v>56</v>
      </c>
      <c r="G491" s="9" t="s">
        <v>67</v>
      </c>
      <c r="H491" s="9" t="s">
        <v>58</v>
      </c>
      <c r="I491" s="9" t="s">
        <v>51</v>
      </c>
      <c r="J491" s="9" t="s">
        <v>88</v>
      </c>
      <c r="K491" s="9" t="s">
        <v>43</v>
      </c>
      <c r="L491" s="10">
        <v>98385</v>
      </c>
      <c r="M491" s="24">
        <v>4</v>
      </c>
      <c r="N491" s="12">
        <v>163909</v>
      </c>
      <c r="O491" s="12">
        <v>42245</v>
      </c>
      <c r="P491" s="12">
        <v>341113</v>
      </c>
      <c r="Q491" s="12">
        <v>53790</v>
      </c>
      <c r="R491" s="12">
        <v>601057</v>
      </c>
      <c r="S491" s="12">
        <v>223791</v>
      </c>
      <c r="T491" s="12">
        <v>38752</v>
      </c>
      <c r="U491" s="12">
        <v>319225</v>
      </c>
      <c r="V491" s="13">
        <v>4.3</v>
      </c>
      <c r="W491" s="10">
        <v>190070</v>
      </c>
      <c r="X491" s="9" t="str">
        <f t="shared" si="63"/>
        <v>Aug</v>
      </c>
      <c r="Y491" s="9" t="str">
        <f t="shared" si="64"/>
        <v>2024</v>
      </c>
      <c r="Z491" s="10">
        <v>1</v>
      </c>
      <c r="AA491" s="10">
        <f t="shared" si="65"/>
        <v>1</v>
      </c>
      <c r="AB491" s="10">
        <f t="shared" si="66"/>
        <v>0</v>
      </c>
      <c r="AC491" s="10">
        <f t="shared" si="67"/>
        <v>0</v>
      </c>
      <c r="AD491" s="10">
        <f t="shared" si="68"/>
        <v>0</v>
      </c>
      <c r="AE491" s="10">
        <f t="shared" si="69"/>
        <v>0</v>
      </c>
      <c r="AF491" s="10">
        <f t="shared" si="70"/>
        <v>0</v>
      </c>
      <c r="AG491" s="14">
        <f t="shared" si="71"/>
        <v>1</v>
      </c>
    </row>
    <row r="492" spans="1:33" x14ac:dyDescent="0.3">
      <c r="A492" s="8" t="s">
        <v>587</v>
      </c>
      <c r="B492" s="22">
        <v>45543</v>
      </c>
      <c r="C492" s="9" t="s">
        <v>54</v>
      </c>
      <c r="D492" s="9" t="s">
        <v>46</v>
      </c>
      <c r="E492" s="9" t="s">
        <v>101</v>
      </c>
      <c r="F492" s="9" t="s">
        <v>77</v>
      </c>
      <c r="G492" s="9" t="s">
        <v>67</v>
      </c>
      <c r="H492" s="9" t="s">
        <v>40</v>
      </c>
      <c r="I492" s="9" t="s">
        <v>73</v>
      </c>
      <c r="J492" s="9" t="s">
        <v>52</v>
      </c>
      <c r="K492" s="9" t="s">
        <v>43</v>
      </c>
      <c r="L492" s="10">
        <v>94953</v>
      </c>
      <c r="M492" s="24">
        <v>4.7</v>
      </c>
      <c r="N492" s="12">
        <v>142454</v>
      </c>
      <c r="O492" s="12">
        <v>52768</v>
      </c>
      <c r="P492" s="12">
        <v>78925</v>
      </c>
      <c r="Q492" s="12">
        <v>42300</v>
      </c>
      <c r="R492" s="12">
        <v>316447</v>
      </c>
      <c r="S492" s="12">
        <v>76767</v>
      </c>
      <c r="T492" s="12">
        <v>62310</v>
      </c>
      <c r="U492" s="12">
        <v>157585</v>
      </c>
      <c r="V492" s="13">
        <v>4</v>
      </c>
      <c r="W492" s="10">
        <v>311208</v>
      </c>
      <c r="X492" s="9" t="str">
        <f t="shared" si="63"/>
        <v>Sep</v>
      </c>
      <c r="Y492" s="9" t="str">
        <f t="shared" si="64"/>
        <v>2024</v>
      </c>
      <c r="Z492" s="10">
        <v>1</v>
      </c>
      <c r="AA492" s="10">
        <f t="shared" si="65"/>
        <v>1</v>
      </c>
      <c r="AB492" s="10">
        <f t="shared" si="66"/>
        <v>0</v>
      </c>
      <c r="AC492" s="10">
        <f t="shared" si="67"/>
        <v>0</v>
      </c>
      <c r="AD492" s="10">
        <f t="shared" si="68"/>
        <v>0</v>
      </c>
      <c r="AE492" s="10">
        <f t="shared" si="69"/>
        <v>0</v>
      </c>
      <c r="AF492" s="10">
        <f t="shared" si="70"/>
        <v>0</v>
      </c>
      <c r="AG492" s="14">
        <f t="shared" si="71"/>
        <v>1</v>
      </c>
    </row>
    <row r="493" spans="1:33" x14ac:dyDescent="0.3">
      <c r="A493" s="8" t="s">
        <v>588</v>
      </c>
      <c r="B493" s="22">
        <v>45388</v>
      </c>
      <c r="C493" s="9" t="s">
        <v>79</v>
      </c>
      <c r="D493" s="9" t="s">
        <v>80</v>
      </c>
      <c r="E493" s="9" t="s">
        <v>37</v>
      </c>
      <c r="F493" s="9" t="s">
        <v>38</v>
      </c>
      <c r="G493" s="9" t="s">
        <v>102</v>
      </c>
      <c r="H493" s="9" t="s">
        <v>40</v>
      </c>
      <c r="I493" s="9" t="s">
        <v>59</v>
      </c>
      <c r="J493" s="9" t="s">
        <v>88</v>
      </c>
      <c r="K493" s="9" t="s">
        <v>43</v>
      </c>
      <c r="L493" s="10">
        <v>110146</v>
      </c>
      <c r="M493" s="24">
        <v>3.3</v>
      </c>
      <c r="N493" s="12">
        <v>103682</v>
      </c>
      <c r="O493" s="12">
        <v>16947</v>
      </c>
      <c r="P493" s="12">
        <v>85349</v>
      </c>
      <c r="Q493" s="12">
        <v>29960</v>
      </c>
      <c r="R493" s="12">
        <v>235938</v>
      </c>
      <c r="S493" s="12">
        <v>70961</v>
      </c>
      <c r="T493" s="12">
        <v>302044</v>
      </c>
      <c r="U493" s="12">
        <v>425805</v>
      </c>
      <c r="V493" s="13">
        <v>3.8</v>
      </c>
      <c r="W493" s="10">
        <v>368556</v>
      </c>
      <c r="X493" s="9" t="str">
        <f t="shared" si="63"/>
        <v>Apr</v>
      </c>
      <c r="Y493" s="9" t="str">
        <f t="shared" si="64"/>
        <v>2024</v>
      </c>
      <c r="Z493" s="10">
        <v>1</v>
      </c>
      <c r="AA493" s="10">
        <f t="shared" si="65"/>
        <v>1</v>
      </c>
      <c r="AB493" s="10">
        <f t="shared" si="66"/>
        <v>0</v>
      </c>
      <c r="AC493" s="10">
        <f t="shared" si="67"/>
        <v>0</v>
      </c>
      <c r="AD493" s="10">
        <f t="shared" si="68"/>
        <v>0</v>
      </c>
      <c r="AE493" s="10">
        <f t="shared" si="69"/>
        <v>0</v>
      </c>
      <c r="AF493" s="10">
        <f t="shared" si="70"/>
        <v>1</v>
      </c>
      <c r="AG493" s="14">
        <f t="shared" si="71"/>
        <v>0</v>
      </c>
    </row>
    <row r="494" spans="1:33" x14ac:dyDescent="0.3">
      <c r="A494" s="8" t="s">
        <v>589</v>
      </c>
      <c r="B494" s="22">
        <v>45926</v>
      </c>
      <c r="C494" s="9" t="s">
        <v>138</v>
      </c>
      <c r="D494" s="9" t="s">
        <v>46</v>
      </c>
      <c r="E494" s="9" t="s">
        <v>101</v>
      </c>
      <c r="F494" s="9" t="s">
        <v>56</v>
      </c>
      <c r="G494" s="9" t="s">
        <v>39</v>
      </c>
      <c r="H494" s="9" t="s">
        <v>50</v>
      </c>
      <c r="I494" s="9" t="s">
        <v>59</v>
      </c>
      <c r="J494" s="9" t="s">
        <v>42</v>
      </c>
      <c r="K494" s="9" t="s">
        <v>61</v>
      </c>
      <c r="L494" s="10">
        <v>114945</v>
      </c>
      <c r="M494" s="24">
        <v>7.7</v>
      </c>
      <c r="N494" s="12">
        <v>3564</v>
      </c>
      <c r="O494" s="12">
        <v>84569</v>
      </c>
      <c r="P494" s="12">
        <v>270396</v>
      </c>
      <c r="Q494" s="12">
        <v>35595</v>
      </c>
      <c r="R494" s="12">
        <v>394124</v>
      </c>
      <c r="S494" s="12">
        <v>84025</v>
      </c>
      <c r="T494" s="12">
        <v>155459</v>
      </c>
      <c r="U494" s="12">
        <v>278087</v>
      </c>
      <c r="V494" s="13">
        <v>4.0999999999999996</v>
      </c>
      <c r="W494" s="10">
        <v>322373</v>
      </c>
      <c r="X494" s="9" t="str">
        <f t="shared" si="63"/>
        <v>Sep</v>
      </c>
      <c r="Y494" s="9" t="str">
        <f t="shared" si="64"/>
        <v>2025</v>
      </c>
      <c r="Z494" s="10">
        <v>1</v>
      </c>
      <c r="AA494" s="10">
        <f t="shared" si="65"/>
        <v>0</v>
      </c>
      <c r="AB494" s="10">
        <f t="shared" si="66"/>
        <v>1</v>
      </c>
      <c r="AC494" s="10">
        <f t="shared" si="67"/>
        <v>0</v>
      </c>
      <c r="AD494" s="10">
        <f t="shared" si="68"/>
        <v>0</v>
      </c>
      <c r="AE494" s="10">
        <f t="shared" si="69"/>
        <v>0</v>
      </c>
      <c r="AF494" s="10">
        <f t="shared" si="70"/>
        <v>1</v>
      </c>
      <c r="AG494" s="14">
        <f t="shared" si="71"/>
        <v>1</v>
      </c>
    </row>
    <row r="495" spans="1:33" x14ac:dyDescent="0.3">
      <c r="A495" s="8" t="s">
        <v>590</v>
      </c>
      <c r="B495" s="22">
        <v>45571</v>
      </c>
      <c r="C495" s="9" t="s">
        <v>35</v>
      </c>
      <c r="D495" s="9" t="s">
        <v>99</v>
      </c>
      <c r="E495" s="9" t="s">
        <v>101</v>
      </c>
      <c r="F495" s="9" t="s">
        <v>77</v>
      </c>
      <c r="G495" s="9" t="s">
        <v>49</v>
      </c>
      <c r="H495" s="9" t="s">
        <v>40</v>
      </c>
      <c r="I495" s="9" t="s">
        <v>41</v>
      </c>
      <c r="J495" s="9" t="s">
        <v>111</v>
      </c>
      <c r="K495" s="9" t="s">
        <v>85</v>
      </c>
      <c r="L495" s="10">
        <v>63414</v>
      </c>
      <c r="M495" s="24">
        <v>3.1</v>
      </c>
      <c r="N495" s="12">
        <v>42018</v>
      </c>
      <c r="O495" s="12">
        <v>60746</v>
      </c>
      <c r="P495" s="12">
        <v>244936</v>
      </c>
      <c r="Q495" s="12">
        <v>47277</v>
      </c>
      <c r="R495" s="12">
        <v>394977</v>
      </c>
      <c r="S495" s="12">
        <v>82740</v>
      </c>
      <c r="T495" s="12">
        <v>247984</v>
      </c>
      <c r="U495" s="12">
        <v>345208</v>
      </c>
      <c r="V495" s="13">
        <v>3.4</v>
      </c>
      <c r="W495" s="10">
        <v>375348</v>
      </c>
      <c r="X495" s="9" t="str">
        <f t="shared" si="63"/>
        <v>Oct</v>
      </c>
      <c r="Y495" s="9" t="str">
        <f t="shared" si="64"/>
        <v>2024</v>
      </c>
      <c r="Z495" s="10">
        <v>1</v>
      </c>
      <c r="AA495" s="10">
        <f t="shared" si="65"/>
        <v>0</v>
      </c>
      <c r="AB495" s="10">
        <f t="shared" si="66"/>
        <v>0</v>
      </c>
      <c r="AC495" s="10">
        <f t="shared" si="67"/>
        <v>1</v>
      </c>
      <c r="AD495" s="10">
        <f t="shared" si="68"/>
        <v>0</v>
      </c>
      <c r="AE495" s="10">
        <f t="shared" si="69"/>
        <v>0</v>
      </c>
      <c r="AF495" s="10">
        <f t="shared" si="70"/>
        <v>0</v>
      </c>
      <c r="AG495" s="14">
        <f t="shared" si="71"/>
        <v>1</v>
      </c>
    </row>
    <row r="496" spans="1:33" x14ac:dyDescent="0.3">
      <c r="A496" s="8" t="s">
        <v>591</v>
      </c>
      <c r="B496" s="22">
        <v>45309</v>
      </c>
      <c r="C496" s="9" t="s">
        <v>117</v>
      </c>
      <c r="D496" s="9" t="s">
        <v>46</v>
      </c>
      <c r="E496" s="9" t="s">
        <v>47</v>
      </c>
      <c r="F496" s="9" t="s">
        <v>38</v>
      </c>
      <c r="G496" s="9" t="s">
        <v>71</v>
      </c>
      <c r="H496" s="9" t="s">
        <v>58</v>
      </c>
      <c r="I496" s="9" t="s">
        <v>59</v>
      </c>
      <c r="J496" s="9" t="s">
        <v>88</v>
      </c>
      <c r="K496" s="9" t="s">
        <v>129</v>
      </c>
      <c r="L496" s="10">
        <v>4500</v>
      </c>
      <c r="M496" s="24">
        <v>4.0999999999999996</v>
      </c>
      <c r="N496" s="12">
        <v>13232</v>
      </c>
      <c r="O496" s="12">
        <v>31204</v>
      </c>
      <c r="P496" s="12">
        <v>274450</v>
      </c>
      <c r="Q496" s="12">
        <v>1415</v>
      </c>
      <c r="R496" s="12">
        <v>320301</v>
      </c>
      <c r="S496" s="12">
        <v>76814</v>
      </c>
      <c r="T496" s="12">
        <v>214148</v>
      </c>
      <c r="U496" s="12">
        <v>331311</v>
      </c>
      <c r="V496" s="13">
        <v>3.7</v>
      </c>
      <c r="W496" s="10">
        <v>43538</v>
      </c>
      <c r="X496" s="9" t="str">
        <f t="shared" si="63"/>
        <v>Jan</v>
      </c>
      <c r="Y496" s="9" t="str">
        <f t="shared" si="64"/>
        <v>2024</v>
      </c>
      <c r="Z496" s="10">
        <v>1</v>
      </c>
      <c r="AA496" s="10">
        <f t="shared" si="65"/>
        <v>0</v>
      </c>
      <c r="AB496" s="10">
        <f t="shared" si="66"/>
        <v>0</v>
      </c>
      <c r="AC496" s="10">
        <f t="shared" si="67"/>
        <v>0</v>
      </c>
      <c r="AD496" s="10">
        <f t="shared" si="68"/>
        <v>1</v>
      </c>
      <c r="AE496" s="10">
        <f t="shared" si="69"/>
        <v>0</v>
      </c>
      <c r="AF496" s="10">
        <f t="shared" si="70"/>
        <v>0</v>
      </c>
      <c r="AG496" s="14">
        <f t="shared" si="71"/>
        <v>0</v>
      </c>
    </row>
    <row r="497" spans="1:33" x14ac:dyDescent="0.3">
      <c r="A497" s="8" t="s">
        <v>592</v>
      </c>
      <c r="B497" s="22">
        <v>45576</v>
      </c>
      <c r="C497" s="9" t="s">
        <v>117</v>
      </c>
      <c r="D497" s="9" t="s">
        <v>36</v>
      </c>
      <c r="E497" s="9" t="s">
        <v>37</v>
      </c>
      <c r="F497" s="9" t="s">
        <v>84</v>
      </c>
      <c r="G497" s="9" t="s">
        <v>71</v>
      </c>
      <c r="H497" s="9" t="s">
        <v>72</v>
      </c>
      <c r="I497" s="9" t="s">
        <v>51</v>
      </c>
      <c r="J497" s="9" t="s">
        <v>111</v>
      </c>
      <c r="K497" s="9" t="s">
        <v>85</v>
      </c>
      <c r="L497" s="10">
        <v>159986</v>
      </c>
      <c r="M497" s="24">
        <v>4.5</v>
      </c>
      <c r="N497" s="12">
        <v>3101</v>
      </c>
      <c r="O497" s="12">
        <v>21973</v>
      </c>
      <c r="P497" s="12">
        <v>243509</v>
      </c>
      <c r="Q497" s="12">
        <v>35113</v>
      </c>
      <c r="R497" s="12">
        <v>303696</v>
      </c>
      <c r="S497" s="12">
        <v>153753</v>
      </c>
      <c r="T497" s="12">
        <v>205390</v>
      </c>
      <c r="U497" s="12">
        <v>369374</v>
      </c>
      <c r="V497" s="13">
        <v>3.9</v>
      </c>
      <c r="W497" s="10">
        <v>352983</v>
      </c>
      <c r="X497" s="9" t="str">
        <f t="shared" si="63"/>
        <v>Oct</v>
      </c>
      <c r="Y497" s="9" t="str">
        <f t="shared" si="64"/>
        <v>2024</v>
      </c>
      <c r="Z497" s="10">
        <v>1</v>
      </c>
      <c r="AA497" s="10">
        <f t="shared" si="65"/>
        <v>0</v>
      </c>
      <c r="AB497" s="10">
        <f t="shared" si="66"/>
        <v>0</v>
      </c>
      <c r="AC497" s="10">
        <f t="shared" si="67"/>
        <v>1</v>
      </c>
      <c r="AD497" s="10">
        <f t="shared" si="68"/>
        <v>0</v>
      </c>
      <c r="AE497" s="10">
        <f t="shared" si="69"/>
        <v>0</v>
      </c>
      <c r="AF497" s="10">
        <f t="shared" si="70"/>
        <v>1</v>
      </c>
      <c r="AG497" s="14">
        <f t="shared" si="71"/>
        <v>0</v>
      </c>
    </row>
    <row r="498" spans="1:33" x14ac:dyDescent="0.3">
      <c r="A498" s="8" t="s">
        <v>593</v>
      </c>
      <c r="B498" s="22">
        <v>45615</v>
      </c>
      <c r="C498" s="9" t="s">
        <v>98</v>
      </c>
      <c r="D498" s="9" t="s">
        <v>99</v>
      </c>
      <c r="E498" s="9" t="s">
        <v>47</v>
      </c>
      <c r="F498" s="9" t="s">
        <v>66</v>
      </c>
      <c r="G498" s="9" t="s">
        <v>81</v>
      </c>
      <c r="H498" s="9" t="s">
        <v>58</v>
      </c>
      <c r="I498" s="9" t="s">
        <v>59</v>
      </c>
      <c r="J498" s="9" t="s">
        <v>60</v>
      </c>
      <c r="K498" s="9" t="s">
        <v>43</v>
      </c>
      <c r="L498" s="10">
        <v>100160</v>
      </c>
      <c r="M498" s="24">
        <v>4.8</v>
      </c>
      <c r="N498" s="12">
        <v>13091</v>
      </c>
      <c r="O498" s="12">
        <v>44097</v>
      </c>
      <c r="P498" s="12">
        <v>110750</v>
      </c>
      <c r="Q498" s="12">
        <v>65041</v>
      </c>
      <c r="R498" s="12">
        <v>232979</v>
      </c>
      <c r="S498" s="12">
        <v>79474</v>
      </c>
      <c r="T498" s="12">
        <v>77493</v>
      </c>
      <c r="U498" s="12">
        <v>213548</v>
      </c>
      <c r="V498" s="13">
        <v>4.5</v>
      </c>
      <c r="W498" s="10">
        <v>205612</v>
      </c>
      <c r="X498" s="9" t="str">
        <f t="shared" si="63"/>
        <v>Nov</v>
      </c>
      <c r="Y498" s="9" t="str">
        <f t="shared" si="64"/>
        <v>2024</v>
      </c>
      <c r="Z498" s="10">
        <v>1</v>
      </c>
      <c r="AA498" s="10">
        <f t="shared" si="65"/>
        <v>1</v>
      </c>
      <c r="AB498" s="10">
        <f t="shared" si="66"/>
        <v>0</v>
      </c>
      <c r="AC498" s="10">
        <f t="shared" si="67"/>
        <v>0</v>
      </c>
      <c r="AD498" s="10">
        <f t="shared" si="68"/>
        <v>0</v>
      </c>
      <c r="AE498" s="10">
        <f t="shared" si="69"/>
        <v>0</v>
      </c>
      <c r="AF498" s="10">
        <f t="shared" si="70"/>
        <v>1</v>
      </c>
      <c r="AG498" s="14">
        <f t="shared" si="71"/>
        <v>1</v>
      </c>
    </row>
    <row r="499" spans="1:33" x14ac:dyDescent="0.3">
      <c r="A499" s="8" t="s">
        <v>594</v>
      </c>
      <c r="B499" s="22">
        <v>45689</v>
      </c>
      <c r="C499" s="9" t="s">
        <v>75</v>
      </c>
      <c r="D499" s="9" t="s">
        <v>80</v>
      </c>
      <c r="E499" s="9" t="s">
        <v>65</v>
      </c>
      <c r="F499" s="9" t="s">
        <v>77</v>
      </c>
      <c r="G499" s="9" t="s">
        <v>102</v>
      </c>
      <c r="H499" s="9" t="s">
        <v>72</v>
      </c>
      <c r="I499" s="9" t="s">
        <v>51</v>
      </c>
      <c r="J499" s="9" t="s">
        <v>42</v>
      </c>
      <c r="K499" s="9" t="s">
        <v>129</v>
      </c>
      <c r="L499" s="10">
        <v>54284</v>
      </c>
      <c r="M499" s="24">
        <v>2.4</v>
      </c>
      <c r="N499" s="12">
        <v>162800</v>
      </c>
      <c r="O499" s="12">
        <v>47107</v>
      </c>
      <c r="P499" s="12">
        <v>302913</v>
      </c>
      <c r="Q499" s="12">
        <v>28673</v>
      </c>
      <c r="R499" s="12">
        <v>541493</v>
      </c>
      <c r="S499" s="12">
        <v>87972</v>
      </c>
      <c r="T499" s="12">
        <v>283484</v>
      </c>
      <c r="U499" s="12">
        <v>413122</v>
      </c>
      <c r="V499" s="13">
        <v>4.0999999999999996</v>
      </c>
      <c r="W499" s="10">
        <v>353706</v>
      </c>
      <c r="X499" s="9" t="str">
        <f t="shared" si="63"/>
        <v>Feb</v>
      </c>
      <c r="Y499" s="9" t="str">
        <f t="shared" si="64"/>
        <v>2025</v>
      </c>
      <c r="Z499" s="10">
        <v>1</v>
      </c>
      <c r="AA499" s="10">
        <f t="shared" si="65"/>
        <v>0</v>
      </c>
      <c r="AB499" s="10">
        <f t="shared" si="66"/>
        <v>0</v>
      </c>
      <c r="AC499" s="10">
        <f t="shared" si="67"/>
        <v>0</v>
      </c>
      <c r="AD499" s="10">
        <f t="shared" si="68"/>
        <v>1</v>
      </c>
      <c r="AE499" s="10">
        <f t="shared" si="69"/>
        <v>0</v>
      </c>
      <c r="AF499" s="10">
        <f t="shared" si="70"/>
        <v>0</v>
      </c>
      <c r="AG499" s="14">
        <f t="shared" si="71"/>
        <v>1</v>
      </c>
    </row>
    <row r="500" spans="1:33" x14ac:dyDescent="0.3">
      <c r="A500" s="8" t="s">
        <v>595</v>
      </c>
      <c r="B500" s="22">
        <v>45954</v>
      </c>
      <c r="C500" s="9" t="s">
        <v>45</v>
      </c>
      <c r="D500" s="9" t="s">
        <v>46</v>
      </c>
      <c r="E500" s="9" t="s">
        <v>65</v>
      </c>
      <c r="F500" s="9" t="s">
        <v>56</v>
      </c>
      <c r="G500" s="9" t="s">
        <v>71</v>
      </c>
      <c r="H500" s="9" t="s">
        <v>40</v>
      </c>
      <c r="I500" s="9" t="s">
        <v>73</v>
      </c>
      <c r="J500" s="9" t="s">
        <v>68</v>
      </c>
      <c r="K500" s="9" t="s">
        <v>61</v>
      </c>
      <c r="L500" s="10">
        <v>85044</v>
      </c>
      <c r="M500" s="24">
        <v>8.4</v>
      </c>
      <c r="N500" s="12">
        <v>10492</v>
      </c>
      <c r="O500" s="12">
        <v>26376</v>
      </c>
      <c r="P500" s="12">
        <v>209760</v>
      </c>
      <c r="Q500" s="12">
        <v>57961</v>
      </c>
      <c r="R500" s="12">
        <v>304589</v>
      </c>
      <c r="S500" s="12">
        <v>38246</v>
      </c>
      <c r="T500" s="12">
        <v>207837</v>
      </c>
      <c r="U500" s="12">
        <v>296957</v>
      </c>
      <c r="V500" s="13">
        <v>4</v>
      </c>
      <c r="W500" s="10">
        <v>315244</v>
      </c>
      <c r="X500" s="9" t="str">
        <f t="shared" si="63"/>
        <v>Oct</v>
      </c>
      <c r="Y500" s="9" t="str">
        <f t="shared" si="64"/>
        <v>2025</v>
      </c>
      <c r="Z500" s="10">
        <v>1</v>
      </c>
      <c r="AA500" s="10">
        <f t="shared" si="65"/>
        <v>0</v>
      </c>
      <c r="AB500" s="10">
        <f t="shared" si="66"/>
        <v>1</v>
      </c>
      <c r="AC500" s="10">
        <f t="shared" si="67"/>
        <v>0</v>
      </c>
      <c r="AD500" s="10">
        <f t="shared" si="68"/>
        <v>0</v>
      </c>
      <c r="AE500" s="10">
        <f t="shared" si="69"/>
        <v>0</v>
      </c>
      <c r="AF500" s="10">
        <f t="shared" si="70"/>
        <v>0</v>
      </c>
      <c r="AG500" s="14">
        <f t="shared" si="71"/>
        <v>1</v>
      </c>
    </row>
    <row r="501" spans="1:33" x14ac:dyDescent="0.3">
      <c r="A501" s="8" t="s">
        <v>596</v>
      </c>
      <c r="B501" s="22">
        <v>45832</v>
      </c>
      <c r="C501" s="9" t="s">
        <v>83</v>
      </c>
      <c r="D501" s="9" t="s">
        <v>99</v>
      </c>
      <c r="E501" s="9" t="s">
        <v>37</v>
      </c>
      <c r="F501" s="9" t="s">
        <v>84</v>
      </c>
      <c r="G501" s="9" t="s">
        <v>39</v>
      </c>
      <c r="H501" s="9" t="s">
        <v>72</v>
      </c>
      <c r="I501" s="9" t="s">
        <v>41</v>
      </c>
      <c r="J501" s="9" t="s">
        <v>60</v>
      </c>
      <c r="K501" s="9" t="s">
        <v>85</v>
      </c>
      <c r="L501" s="10">
        <v>28858</v>
      </c>
      <c r="M501" s="24">
        <v>3</v>
      </c>
      <c r="N501" s="12">
        <v>266</v>
      </c>
      <c r="O501" s="12">
        <v>61515</v>
      </c>
      <c r="P501" s="12">
        <v>290555</v>
      </c>
      <c r="Q501" s="12">
        <v>17797</v>
      </c>
      <c r="R501" s="12">
        <v>370133</v>
      </c>
      <c r="S501" s="12">
        <v>55090</v>
      </c>
      <c r="T501" s="12">
        <v>217439</v>
      </c>
      <c r="U501" s="12">
        <v>307319</v>
      </c>
      <c r="V501" s="13">
        <v>4.3</v>
      </c>
      <c r="W501" s="10">
        <v>117347</v>
      </c>
      <c r="X501" s="9" t="str">
        <f t="shared" si="63"/>
        <v>Jun</v>
      </c>
      <c r="Y501" s="9" t="str">
        <f t="shared" si="64"/>
        <v>2025</v>
      </c>
      <c r="Z501" s="10">
        <v>1</v>
      </c>
      <c r="AA501" s="10">
        <f t="shared" si="65"/>
        <v>0</v>
      </c>
      <c r="AB501" s="10">
        <f t="shared" si="66"/>
        <v>0</v>
      </c>
      <c r="AC501" s="10">
        <f t="shared" si="67"/>
        <v>1</v>
      </c>
      <c r="AD501" s="10">
        <f t="shared" si="68"/>
        <v>0</v>
      </c>
      <c r="AE501" s="10">
        <f t="shared" si="69"/>
        <v>0</v>
      </c>
      <c r="AF501" s="10">
        <f t="shared" si="70"/>
        <v>0</v>
      </c>
      <c r="AG501" s="14">
        <f t="shared" si="71"/>
        <v>1</v>
      </c>
    </row>
    <row r="502" spans="1:33" x14ac:dyDescent="0.3">
      <c r="A502" s="8" t="s">
        <v>597</v>
      </c>
      <c r="B502" s="22">
        <v>45819</v>
      </c>
      <c r="C502" s="9" t="s">
        <v>90</v>
      </c>
      <c r="D502" s="9" t="s">
        <v>55</v>
      </c>
      <c r="E502" s="9" t="s">
        <v>65</v>
      </c>
      <c r="F502" s="9" t="s">
        <v>77</v>
      </c>
      <c r="G502" s="9" t="s">
        <v>81</v>
      </c>
      <c r="H502" s="9" t="s">
        <v>50</v>
      </c>
      <c r="I502" s="9" t="s">
        <v>96</v>
      </c>
      <c r="J502" s="9" t="s">
        <v>68</v>
      </c>
      <c r="K502" s="9" t="s">
        <v>43</v>
      </c>
      <c r="L502" s="10">
        <v>103206</v>
      </c>
      <c r="M502" s="24">
        <v>8.8000000000000007</v>
      </c>
      <c r="N502" s="12">
        <v>106684</v>
      </c>
      <c r="O502" s="12">
        <v>9271</v>
      </c>
      <c r="P502" s="12">
        <v>210477</v>
      </c>
      <c r="Q502" s="12">
        <v>33620</v>
      </c>
      <c r="R502" s="12">
        <v>360052</v>
      </c>
      <c r="S502" s="12">
        <v>54831</v>
      </c>
      <c r="T502" s="12">
        <v>278233</v>
      </c>
      <c r="U502" s="12">
        <v>365243</v>
      </c>
      <c r="V502" s="13">
        <v>4</v>
      </c>
      <c r="W502" s="10">
        <v>17423</v>
      </c>
      <c r="X502" s="9" t="str">
        <f t="shared" si="63"/>
        <v>Jun</v>
      </c>
      <c r="Y502" s="9" t="str">
        <f t="shared" si="64"/>
        <v>2025</v>
      </c>
      <c r="Z502" s="10">
        <v>1</v>
      </c>
      <c r="AA502" s="10">
        <f t="shared" si="65"/>
        <v>1</v>
      </c>
      <c r="AB502" s="10">
        <f t="shared" si="66"/>
        <v>0</v>
      </c>
      <c r="AC502" s="10">
        <f t="shared" si="67"/>
        <v>0</v>
      </c>
      <c r="AD502" s="10">
        <f t="shared" si="68"/>
        <v>0</v>
      </c>
      <c r="AE502" s="10">
        <f t="shared" si="69"/>
        <v>0</v>
      </c>
      <c r="AF502" s="10">
        <f t="shared" si="70"/>
        <v>1</v>
      </c>
      <c r="AG502" s="14">
        <f t="shared" si="71"/>
        <v>0</v>
      </c>
    </row>
    <row r="503" spans="1:33" x14ac:dyDescent="0.3">
      <c r="A503" s="15" t="s">
        <v>598</v>
      </c>
      <c r="B503" s="23">
        <v>45810</v>
      </c>
      <c r="C503" s="16" t="s">
        <v>45</v>
      </c>
      <c r="D503" s="16" t="s">
        <v>64</v>
      </c>
      <c r="E503" s="16" t="s">
        <v>101</v>
      </c>
      <c r="F503" s="16" t="s">
        <v>48</v>
      </c>
      <c r="G503" s="16" t="s">
        <v>95</v>
      </c>
      <c r="H503" s="16" t="s">
        <v>92</v>
      </c>
      <c r="I503" s="16" t="s">
        <v>51</v>
      </c>
      <c r="J503" s="16" t="s">
        <v>52</v>
      </c>
      <c r="K503" s="16" t="s">
        <v>85</v>
      </c>
      <c r="L503" s="17">
        <v>111968</v>
      </c>
      <c r="M503" s="25">
        <v>8.8000000000000007</v>
      </c>
      <c r="N503" s="18">
        <v>64214</v>
      </c>
      <c r="O503" s="18">
        <v>71757</v>
      </c>
      <c r="P503" s="18">
        <v>327227</v>
      </c>
      <c r="Q503" s="18">
        <v>69803</v>
      </c>
      <c r="R503" s="18">
        <v>533001</v>
      </c>
      <c r="S503" s="18">
        <v>46079</v>
      </c>
      <c r="T503" s="18">
        <v>36038</v>
      </c>
      <c r="U503" s="18">
        <v>99251</v>
      </c>
      <c r="V503" s="19">
        <v>4.3</v>
      </c>
      <c r="W503" s="17">
        <v>84385</v>
      </c>
      <c r="X503" s="16" t="str">
        <f t="shared" si="63"/>
        <v>Jun</v>
      </c>
      <c r="Y503" s="16" t="str">
        <f t="shared" si="64"/>
        <v>2025</v>
      </c>
      <c r="Z503" s="17">
        <v>1</v>
      </c>
      <c r="AA503" s="17">
        <f t="shared" si="65"/>
        <v>0</v>
      </c>
      <c r="AB503" s="17">
        <f t="shared" si="66"/>
        <v>0</v>
      </c>
      <c r="AC503" s="17">
        <f t="shared" si="67"/>
        <v>1</v>
      </c>
      <c r="AD503" s="17">
        <f t="shared" si="68"/>
        <v>0</v>
      </c>
      <c r="AE503" s="17">
        <f t="shared" si="69"/>
        <v>0</v>
      </c>
      <c r="AF503" s="17">
        <f t="shared" si="70"/>
        <v>1</v>
      </c>
      <c r="AG503" s="20">
        <f t="shared" si="71"/>
        <v>1</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5F4A2-C48E-4CE0-A133-72BA0AA29535}">
  <dimension ref="A1:IA25"/>
  <sheetViews>
    <sheetView showGridLines="0" workbookViewId="0">
      <selection activeCell="GK3" sqref="GK3"/>
    </sheetView>
  </sheetViews>
  <sheetFormatPr defaultRowHeight="14.4" x14ac:dyDescent="0.3"/>
  <cols>
    <col min="1" max="1" width="2.77734375" customWidth="1"/>
    <col min="2" max="2" width="1.77734375" customWidth="1"/>
    <col min="3" max="3" width="12.109375" bestFit="1" customWidth="1"/>
    <col min="4" max="12" width="1.77734375" customWidth="1"/>
    <col min="13" max="13" width="8.5546875" bestFit="1" customWidth="1"/>
    <col min="14" max="22" width="1.77734375" customWidth="1"/>
    <col min="23" max="23" width="14.21875" bestFit="1" customWidth="1"/>
    <col min="24" max="32" width="1.77734375" customWidth="1"/>
    <col min="33" max="33" width="18.77734375" bestFit="1" customWidth="1"/>
    <col min="34" max="42" width="1.77734375" customWidth="1"/>
    <col min="43" max="43" width="10.44140625" bestFit="1" customWidth="1"/>
    <col min="44" max="52" width="1.77734375" customWidth="1"/>
    <col min="53" max="53" width="10.5546875" bestFit="1" customWidth="1"/>
    <col min="54" max="54" width="12.109375" bestFit="1" customWidth="1"/>
    <col min="55" max="55" width="8.88671875" bestFit="1" customWidth="1"/>
    <col min="56" max="62" width="1.77734375" customWidth="1"/>
    <col min="63" max="63" width="15.77734375" bestFit="1" customWidth="1"/>
    <col min="64" max="64" width="9.88671875" bestFit="1" customWidth="1"/>
    <col min="65" max="65" width="13.109375" bestFit="1" customWidth="1"/>
    <col min="66" max="72" width="1.77734375" customWidth="1"/>
    <col min="73" max="73" width="12.6640625" bestFit="1" customWidth="1"/>
    <col min="74" max="74" width="8.5546875" bestFit="1" customWidth="1"/>
    <col min="75" max="82" width="1.77734375" customWidth="1"/>
    <col min="83" max="83" width="20.33203125" bestFit="1" customWidth="1"/>
    <col min="84" max="84" width="12.109375" bestFit="1" customWidth="1"/>
    <col min="85" max="85" width="8.88671875" bestFit="1" customWidth="1"/>
    <col min="86" max="90" width="1.77734375" customWidth="1"/>
    <col min="91" max="91" width="2.77734375" customWidth="1"/>
    <col min="92" max="92" width="1.77734375" customWidth="1"/>
    <col min="93" max="93" width="13.109375" bestFit="1" customWidth="1"/>
    <col min="94" max="94" width="8.5546875" bestFit="1" customWidth="1"/>
    <col min="95" max="102" width="1.77734375" customWidth="1"/>
    <col min="103" max="103" width="12.44140625" bestFit="1" customWidth="1"/>
    <col min="104" max="104" width="12.109375" bestFit="1" customWidth="1"/>
    <col min="105" max="112" width="1.77734375" customWidth="1"/>
    <col min="113" max="113" width="10.5546875" bestFit="1" customWidth="1"/>
    <col min="114" max="114" width="13.109375" bestFit="1" customWidth="1"/>
    <col min="115" max="115" width="9.88671875" bestFit="1" customWidth="1"/>
    <col min="116" max="122" width="1.77734375" customWidth="1"/>
    <col min="123" max="123" width="15.77734375" bestFit="1" customWidth="1"/>
    <col min="124" max="124" width="14.21875" bestFit="1" customWidth="1"/>
    <col min="125" max="130" width="1.77734375" customWidth="1"/>
    <col min="131" max="131" width="2.77734375" customWidth="1"/>
    <col min="132" max="132" width="1.77734375" customWidth="1"/>
    <col min="133" max="133" width="12.44140625" bestFit="1" customWidth="1"/>
    <col min="134" max="134" width="14.21875" bestFit="1" customWidth="1"/>
    <col min="135" max="142" width="1.77734375" customWidth="1"/>
    <col min="143" max="143" width="15.6640625" bestFit="1" customWidth="1"/>
    <col min="144" max="144" width="20.109375" bestFit="1" customWidth="1"/>
    <col min="145" max="152" width="1.77734375" customWidth="1"/>
    <col min="153" max="153" width="12.6640625" bestFit="1" customWidth="1"/>
    <col min="154" max="154" width="14.21875" bestFit="1" customWidth="1"/>
    <col min="155" max="162" width="1.77734375" customWidth="1"/>
    <col min="163" max="163" width="10.5546875" bestFit="1" customWidth="1"/>
    <col min="164" max="164" width="10.44140625" bestFit="1" customWidth="1"/>
    <col min="165" max="170" width="1.77734375" customWidth="1"/>
    <col min="171" max="171" width="2.77734375" customWidth="1"/>
    <col min="172" max="172" width="1.77734375" customWidth="1"/>
    <col min="173" max="173" width="12.21875" bestFit="1" customWidth="1"/>
    <col min="174" max="174" width="8.88671875" bestFit="1" customWidth="1"/>
    <col min="175" max="182" width="1.77734375" customWidth="1"/>
    <col min="183" max="183" width="12.5546875" bestFit="1" customWidth="1"/>
    <col min="184" max="184" width="15.109375" bestFit="1" customWidth="1"/>
    <col min="185" max="192" width="1.77734375" customWidth="1"/>
    <col min="193" max="193" width="20.33203125" bestFit="1" customWidth="1"/>
    <col min="194" max="194" width="12.109375" bestFit="1" customWidth="1"/>
    <col min="195" max="195" width="9.88671875" bestFit="1" customWidth="1"/>
    <col min="196" max="202" width="1.77734375" customWidth="1"/>
    <col min="203" max="204" width="13.109375" bestFit="1" customWidth="1"/>
    <col min="205" max="205" width="15.6640625" bestFit="1" customWidth="1"/>
    <col min="206" max="210" width="1.77734375" customWidth="1"/>
    <col min="211" max="211" width="2.77734375" customWidth="1"/>
    <col min="212" max="212" width="1.77734375" customWidth="1"/>
    <col min="213" max="213" width="12.6640625" bestFit="1" customWidth="1"/>
    <col min="214" max="214" width="12.109375" bestFit="1" customWidth="1"/>
    <col min="215" max="215" width="8.88671875" bestFit="1" customWidth="1"/>
    <col min="216" max="222" width="1.77734375" customWidth="1"/>
    <col min="223" max="223" width="15.77734375" bestFit="1" customWidth="1"/>
    <col min="224" max="224" width="8.5546875" bestFit="1" customWidth="1"/>
    <col min="225" max="232" width="1.77734375" customWidth="1"/>
    <col min="233" max="233" width="12.44140625" bestFit="1" customWidth="1"/>
    <col min="234" max="234" width="12.109375" bestFit="1" customWidth="1"/>
    <col min="235" max="235" width="8.88671875" bestFit="1" customWidth="1"/>
    <col min="236" max="253" width="1.77734375" customWidth="1"/>
  </cols>
  <sheetData>
    <row r="1" spans="1:235" x14ac:dyDescent="0.3">
      <c r="A1" s="35" t="s">
        <v>599</v>
      </c>
      <c r="CM1" s="35" t="s">
        <v>619</v>
      </c>
      <c r="EA1" s="35" t="s">
        <v>620</v>
      </c>
      <c r="FO1" s="35" t="s">
        <v>622</v>
      </c>
      <c r="HC1" s="35" t="s">
        <v>627</v>
      </c>
    </row>
    <row r="2" spans="1:235" x14ac:dyDescent="0.3">
      <c r="A2" s="35"/>
      <c r="CM2" s="35"/>
      <c r="EA2" s="35"/>
      <c r="FO2" s="35"/>
      <c r="HC2" s="35"/>
    </row>
    <row r="3" spans="1:235" x14ac:dyDescent="0.3">
      <c r="A3" s="35"/>
      <c r="C3" t="s">
        <v>600</v>
      </c>
      <c r="M3" t="s">
        <v>601</v>
      </c>
      <c r="W3" t="s">
        <v>602</v>
      </c>
      <c r="AG3" t="s">
        <v>603</v>
      </c>
      <c r="AQ3" t="s">
        <v>604</v>
      </c>
      <c r="BA3" s="31" t="s">
        <v>1</v>
      </c>
      <c r="BB3" t="s">
        <v>600</v>
      </c>
      <c r="BC3" t="s">
        <v>617</v>
      </c>
      <c r="BK3" s="31" t="s">
        <v>7</v>
      </c>
      <c r="BL3" t="s">
        <v>625</v>
      </c>
      <c r="BM3" t="s">
        <v>618</v>
      </c>
      <c r="BU3" s="31" t="s">
        <v>9</v>
      </c>
      <c r="BV3" t="s">
        <v>601</v>
      </c>
      <c r="CE3" s="31" t="s">
        <v>6</v>
      </c>
      <c r="CF3" t="s">
        <v>600</v>
      </c>
      <c r="CG3" t="s">
        <v>617</v>
      </c>
      <c r="CM3" s="35"/>
      <c r="CO3" s="31" t="s">
        <v>12</v>
      </c>
      <c r="CP3" t="s">
        <v>601</v>
      </c>
      <c r="CY3" s="31" t="s">
        <v>8</v>
      </c>
      <c r="CZ3" t="s">
        <v>600</v>
      </c>
      <c r="DI3" s="31" t="s">
        <v>1</v>
      </c>
      <c r="DJ3" t="s">
        <v>618</v>
      </c>
      <c r="DK3" t="s">
        <v>625</v>
      </c>
      <c r="DS3" s="31" t="s">
        <v>7</v>
      </c>
      <c r="DT3" t="s">
        <v>602</v>
      </c>
      <c r="EA3" s="35"/>
      <c r="EC3" s="31" t="s">
        <v>8</v>
      </c>
      <c r="ED3" t="s">
        <v>602</v>
      </c>
      <c r="EM3" s="31" t="s">
        <v>11</v>
      </c>
      <c r="EN3" t="s">
        <v>621</v>
      </c>
      <c r="EW3" s="31" t="s">
        <v>9</v>
      </c>
      <c r="EX3" t="s">
        <v>602</v>
      </c>
      <c r="FG3" s="31" t="s">
        <v>14</v>
      </c>
      <c r="FH3" t="s">
        <v>604</v>
      </c>
      <c r="FO3" s="35"/>
      <c r="FQ3" s="31" t="s">
        <v>13</v>
      </c>
      <c r="FR3" t="s">
        <v>617</v>
      </c>
      <c r="GA3" s="31" t="s">
        <v>10</v>
      </c>
      <c r="GB3" t="s">
        <v>623</v>
      </c>
      <c r="GK3" s="31" t="s">
        <v>6</v>
      </c>
      <c r="GL3" t="s">
        <v>624</v>
      </c>
      <c r="GM3" t="s">
        <v>625</v>
      </c>
      <c r="GU3" s="31" t="s">
        <v>12</v>
      </c>
      <c r="GV3" t="s">
        <v>618</v>
      </c>
      <c r="GW3" t="s">
        <v>626</v>
      </c>
      <c r="HC3" s="35"/>
      <c r="HE3" s="31" t="s">
        <v>9</v>
      </c>
      <c r="HF3" t="s">
        <v>600</v>
      </c>
      <c r="HG3" t="s">
        <v>617</v>
      </c>
      <c r="HO3" s="31" t="s">
        <v>7</v>
      </c>
      <c r="HP3" t="s">
        <v>601</v>
      </c>
      <c r="HY3" s="31" t="s">
        <v>8</v>
      </c>
      <c r="HZ3" t="s">
        <v>600</v>
      </c>
      <c r="IA3" t="s">
        <v>617</v>
      </c>
    </row>
    <row r="4" spans="1:235" x14ac:dyDescent="0.3">
      <c r="A4" s="35"/>
      <c r="C4" s="28">
        <v>183805603</v>
      </c>
      <c r="M4" s="28">
        <v>21842887</v>
      </c>
      <c r="W4" s="29">
        <v>42779717</v>
      </c>
      <c r="AG4" s="29">
        <v>2906.1999999999985</v>
      </c>
      <c r="AQ4" s="5">
        <v>500</v>
      </c>
      <c r="BA4" t="s">
        <v>3</v>
      </c>
      <c r="BB4" s="28">
        <v>16848387</v>
      </c>
      <c r="BC4" s="28">
        <v>15083326</v>
      </c>
      <c r="BK4" t="s">
        <v>80</v>
      </c>
      <c r="BL4" s="34">
        <v>1</v>
      </c>
      <c r="BM4" s="32">
        <v>0.2212658539144764</v>
      </c>
      <c r="BU4" t="s">
        <v>38</v>
      </c>
      <c r="BV4" s="28">
        <v>6668906</v>
      </c>
      <c r="CE4" t="s">
        <v>119</v>
      </c>
      <c r="CF4" s="28">
        <v>14347844</v>
      </c>
      <c r="CG4" s="28">
        <v>11167070</v>
      </c>
      <c r="CM4" s="35"/>
      <c r="CO4" t="s">
        <v>96</v>
      </c>
      <c r="CP4" s="28">
        <v>5928962</v>
      </c>
      <c r="CY4" t="s">
        <v>47</v>
      </c>
      <c r="CZ4" s="28">
        <v>49752933</v>
      </c>
      <c r="DI4" t="s">
        <v>3</v>
      </c>
      <c r="DJ4" s="32">
        <v>0.10476142315581902</v>
      </c>
      <c r="DK4" s="34">
        <v>1</v>
      </c>
      <c r="DS4" t="s">
        <v>99</v>
      </c>
      <c r="DT4" s="29">
        <v>6390568</v>
      </c>
      <c r="EA4" s="35"/>
      <c r="EC4" t="s">
        <v>47</v>
      </c>
      <c r="ED4" s="29">
        <v>13049538</v>
      </c>
      <c r="EM4" t="s">
        <v>92</v>
      </c>
      <c r="EN4" s="33">
        <v>2.6369039202607891</v>
      </c>
      <c r="EW4" t="s">
        <v>38</v>
      </c>
      <c r="EX4" s="29">
        <v>8483472</v>
      </c>
      <c r="FG4" t="s">
        <v>43</v>
      </c>
      <c r="FH4" s="5">
        <v>281</v>
      </c>
      <c r="FO4" s="35"/>
      <c r="FQ4" t="s">
        <v>60</v>
      </c>
      <c r="FR4" s="28">
        <v>30864726</v>
      </c>
      <c r="GA4" t="s">
        <v>81</v>
      </c>
      <c r="GB4" s="30">
        <v>4.1589285714285706</v>
      </c>
      <c r="GK4" t="s">
        <v>79</v>
      </c>
      <c r="GL4" s="32">
        <v>0.73913043478260865</v>
      </c>
      <c r="GM4" s="34">
        <v>1</v>
      </c>
      <c r="GU4" t="s">
        <v>96</v>
      </c>
      <c r="GV4" s="32">
        <v>0.16772359043034177</v>
      </c>
      <c r="GW4" s="34">
        <v>0.8322764095696582</v>
      </c>
      <c r="HC4" s="35"/>
      <c r="HE4" t="s">
        <v>38</v>
      </c>
      <c r="HF4" s="28">
        <v>35426834</v>
      </c>
      <c r="HG4" s="28">
        <v>28757928</v>
      </c>
      <c r="HO4" t="s">
        <v>80</v>
      </c>
      <c r="HP4" s="28">
        <v>5830259</v>
      </c>
      <c r="HY4" t="s">
        <v>47</v>
      </c>
      <c r="HZ4" s="28">
        <v>49752933</v>
      </c>
      <c r="IA4" s="28">
        <v>44823759</v>
      </c>
    </row>
    <row r="5" spans="1:235" x14ac:dyDescent="0.3">
      <c r="A5" s="35"/>
      <c r="BA5" t="s">
        <v>605</v>
      </c>
      <c r="BB5" s="28">
        <v>15032699</v>
      </c>
      <c r="BC5" s="28">
        <v>13311811</v>
      </c>
      <c r="BK5" t="s">
        <v>46</v>
      </c>
      <c r="BL5" s="34">
        <v>1</v>
      </c>
      <c r="BM5" s="32">
        <v>0.15896182164198522</v>
      </c>
      <c r="BU5" t="s">
        <v>56</v>
      </c>
      <c r="BV5" s="28">
        <v>4875359</v>
      </c>
      <c r="CE5" t="s">
        <v>90</v>
      </c>
      <c r="CF5" s="28">
        <v>13643086</v>
      </c>
      <c r="CG5" s="28">
        <v>12265162</v>
      </c>
      <c r="CM5" s="35"/>
      <c r="CO5" t="s">
        <v>51</v>
      </c>
      <c r="CP5" s="28">
        <v>5876665</v>
      </c>
      <c r="CY5" t="s">
        <v>37</v>
      </c>
      <c r="CZ5" s="28">
        <v>47997928</v>
      </c>
      <c r="DI5" t="s">
        <v>605</v>
      </c>
      <c r="DJ5" s="32">
        <v>0.11447631592969433</v>
      </c>
      <c r="DK5" s="34">
        <v>1</v>
      </c>
      <c r="DS5" t="s">
        <v>80</v>
      </c>
      <c r="DT5" s="29">
        <v>5952610</v>
      </c>
      <c r="EA5" s="35"/>
      <c r="EC5" t="s">
        <v>37</v>
      </c>
      <c r="ED5" s="29">
        <v>11044659</v>
      </c>
      <c r="EM5" t="s">
        <v>58</v>
      </c>
      <c r="EN5" s="33">
        <v>2.4698133152566033</v>
      </c>
      <c r="EW5" t="s">
        <v>84</v>
      </c>
      <c r="EX5" s="29">
        <v>7174175</v>
      </c>
      <c r="FG5" t="s">
        <v>85</v>
      </c>
      <c r="FH5" s="5">
        <v>95</v>
      </c>
      <c r="FO5" s="35"/>
      <c r="FQ5" t="s">
        <v>42</v>
      </c>
      <c r="FR5" s="28">
        <v>30136195</v>
      </c>
      <c r="GA5" t="s">
        <v>39</v>
      </c>
      <c r="GB5" s="30">
        <v>4.1453125000000011</v>
      </c>
      <c r="GK5" t="s">
        <v>117</v>
      </c>
      <c r="GL5" s="32">
        <v>0.72222222222222221</v>
      </c>
      <c r="GM5" s="34">
        <v>1</v>
      </c>
      <c r="GU5" t="s">
        <v>41</v>
      </c>
      <c r="GV5" s="32">
        <v>0.13864947832561283</v>
      </c>
      <c r="GW5" s="34">
        <v>0.86135052167438719</v>
      </c>
      <c r="HC5" s="35"/>
      <c r="HE5" t="s">
        <v>66</v>
      </c>
      <c r="HF5" s="28">
        <v>31808870</v>
      </c>
      <c r="HG5" s="28">
        <v>28060225</v>
      </c>
      <c r="HO5" t="s">
        <v>46</v>
      </c>
      <c r="HP5" s="28">
        <v>4137736</v>
      </c>
      <c r="HY5" t="s">
        <v>37</v>
      </c>
      <c r="HZ5" s="28">
        <v>47997928</v>
      </c>
      <c r="IA5" s="28">
        <v>42957658</v>
      </c>
    </row>
    <row r="6" spans="1:235" x14ac:dyDescent="0.3">
      <c r="A6" s="35"/>
      <c r="BA6" t="s">
        <v>606</v>
      </c>
      <c r="BB6" s="28">
        <v>14038550</v>
      </c>
      <c r="BC6" s="28">
        <v>11661877</v>
      </c>
      <c r="BK6" t="s">
        <v>64</v>
      </c>
      <c r="BL6" s="34">
        <v>1</v>
      </c>
      <c r="BM6" s="32">
        <v>0.14669461288003632</v>
      </c>
      <c r="BU6" t="s">
        <v>66</v>
      </c>
      <c r="BV6" s="28">
        <v>3748645</v>
      </c>
      <c r="CE6" t="s">
        <v>75</v>
      </c>
      <c r="CF6" s="28">
        <v>12299152</v>
      </c>
      <c r="CG6" s="28">
        <v>11077319</v>
      </c>
      <c r="CM6" s="35"/>
      <c r="CO6" t="s">
        <v>41</v>
      </c>
      <c r="CP6" s="28">
        <v>5519368</v>
      </c>
      <c r="CY6" t="s">
        <v>65</v>
      </c>
      <c r="CZ6" s="28">
        <v>43311545</v>
      </c>
      <c r="DI6" t="s">
        <v>606</v>
      </c>
      <c r="DJ6" s="32">
        <v>0.16929618799662358</v>
      </c>
      <c r="DK6" s="34">
        <v>1</v>
      </c>
      <c r="DS6" t="s">
        <v>55</v>
      </c>
      <c r="DT6" s="29">
        <v>5808666</v>
      </c>
      <c r="EA6" s="35"/>
      <c r="EC6" t="s">
        <v>65</v>
      </c>
      <c r="ED6" s="29">
        <v>9709851</v>
      </c>
      <c r="EM6" t="s">
        <v>40</v>
      </c>
      <c r="EN6" s="33">
        <v>2.3657626535050276</v>
      </c>
      <c r="EW6" t="s">
        <v>66</v>
      </c>
      <c r="EX6" s="29">
        <v>6865654</v>
      </c>
      <c r="FG6" t="s">
        <v>61</v>
      </c>
      <c r="FH6" s="5">
        <v>81</v>
      </c>
      <c r="FO6" s="35"/>
      <c r="FQ6" t="s">
        <v>88</v>
      </c>
      <c r="FR6" s="28">
        <v>26153769</v>
      </c>
      <c r="GA6" t="s">
        <v>67</v>
      </c>
      <c r="GB6" s="30">
        <v>4.1227272727272748</v>
      </c>
      <c r="GK6" t="s">
        <v>107</v>
      </c>
      <c r="GL6" s="32">
        <v>0.68</v>
      </c>
      <c r="GM6" s="34">
        <v>1</v>
      </c>
      <c r="GU6" t="s">
        <v>51</v>
      </c>
      <c r="GV6" s="32">
        <v>0.13670740486453006</v>
      </c>
      <c r="GW6" s="34">
        <v>0.86329259513546996</v>
      </c>
      <c r="HC6" s="35"/>
      <c r="HE6" t="s">
        <v>56</v>
      </c>
      <c r="HF6" s="28">
        <v>30452456</v>
      </c>
      <c r="HG6" s="28">
        <v>25577097</v>
      </c>
      <c r="HO6" t="s">
        <v>64</v>
      </c>
      <c r="HP6" s="28">
        <v>3506800</v>
      </c>
      <c r="HY6" t="s">
        <v>65</v>
      </c>
      <c r="HZ6" s="28">
        <v>43311545</v>
      </c>
      <c r="IA6" s="28">
        <v>36670674</v>
      </c>
    </row>
    <row r="7" spans="1:235" x14ac:dyDescent="0.3">
      <c r="A7" s="35"/>
      <c r="BA7" t="s">
        <v>607</v>
      </c>
      <c r="BB7" s="28">
        <v>16536161</v>
      </c>
      <c r="BC7" s="28">
        <v>14368536</v>
      </c>
      <c r="BK7" t="s">
        <v>87</v>
      </c>
      <c r="BL7" s="34">
        <v>1</v>
      </c>
      <c r="BM7" s="32">
        <v>0.10954480597539235</v>
      </c>
      <c r="BU7" t="s">
        <v>77</v>
      </c>
      <c r="BV7" s="28">
        <v>3716414</v>
      </c>
      <c r="CE7" t="s">
        <v>45</v>
      </c>
      <c r="CF7" s="28">
        <v>11786034</v>
      </c>
      <c r="CG7" s="28">
        <v>10929780</v>
      </c>
      <c r="CM7" s="35"/>
      <c r="CO7" t="s">
        <v>73</v>
      </c>
      <c r="CP7" s="28">
        <v>3305231</v>
      </c>
      <c r="CY7" t="s">
        <v>101</v>
      </c>
      <c r="CZ7" s="28">
        <v>42743197</v>
      </c>
      <c r="DI7" t="s">
        <v>607</v>
      </c>
      <c r="DJ7" s="32">
        <v>0.13108393175417196</v>
      </c>
      <c r="DK7" s="34">
        <v>1</v>
      </c>
      <c r="DS7" t="s">
        <v>46</v>
      </c>
      <c r="DT7" s="29">
        <v>5782398</v>
      </c>
      <c r="EA7" s="35"/>
      <c r="EC7" t="s">
        <v>101</v>
      </c>
      <c r="ED7" s="29">
        <v>8975669</v>
      </c>
      <c r="EM7" t="s">
        <v>50</v>
      </c>
      <c r="EN7" s="33">
        <v>2.3498373148813023</v>
      </c>
      <c r="EW7" t="s">
        <v>56</v>
      </c>
      <c r="EX7" s="29">
        <v>6830967</v>
      </c>
      <c r="FG7" t="s">
        <v>129</v>
      </c>
      <c r="FH7" s="5">
        <v>31</v>
      </c>
      <c r="FO7" s="35"/>
      <c r="FQ7" t="s">
        <v>52</v>
      </c>
      <c r="FR7" s="28">
        <v>25511889</v>
      </c>
      <c r="GA7" t="s">
        <v>57</v>
      </c>
      <c r="GB7" s="30">
        <v>4.1089552238805966</v>
      </c>
      <c r="GK7" t="s">
        <v>105</v>
      </c>
      <c r="GL7" s="32">
        <v>0.65517241379310343</v>
      </c>
      <c r="GM7" s="34">
        <v>1</v>
      </c>
      <c r="GU7" t="s">
        <v>73</v>
      </c>
      <c r="GV7" s="32">
        <v>0.1063126893451863</v>
      </c>
      <c r="GW7" s="34">
        <v>0.89368731065481366</v>
      </c>
      <c r="HC7" s="35"/>
      <c r="HE7" t="s">
        <v>84</v>
      </c>
      <c r="HF7" s="28">
        <v>30427238</v>
      </c>
      <c r="HG7" s="28">
        <v>29623677</v>
      </c>
      <c r="HO7" t="s">
        <v>87</v>
      </c>
      <c r="HP7" s="28">
        <v>2134845</v>
      </c>
      <c r="HY7" t="s">
        <v>101</v>
      </c>
      <c r="HZ7" s="28">
        <v>42743197</v>
      </c>
      <c r="IA7" s="28">
        <v>37510625</v>
      </c>
    </row>
    <row r="8" spans="1:235" x14ac:dyDescent="0.3">
      <c r="A8" s="35"/>
      <c r="BA8" t="s">
        <v>608</v>
      </c>
      <c r="BB8" s="28">
        <v>16125564</v>
      </c>
      <c r="BC8" s="28">
        <v>14095195</v>
      </c>
      <c r="BK8" t="s">
        <v>76</v>
      </c>
      <c r="BL8" s="34">
        <v>1</v>
      </c>
      <c r="BM8" s="32">
        <v>8.8785644346340592E-2</v>
      </c>
      <c r="BU8" t="s">
        <v>48</v>
      </c>
      <c r="BV8" s="28">
        <v>2030002</v>
      </c>
      <c r="CE8" t="s">
        <v>94</v>
      </c>
      <c r="CF8" s="28">
        <v>11543626</v>
      </c>
      <c r="CG8" s="28">
        <v>10842265</v>
      </c>
      <c r="CM8" s="35"/>
      <c r="CO8" t="s">
        <v>59</v>
      </c>
      <c r="CP8" s="28">
        <v>1212661</v>
      </c>
      <c r="CY8" t="s">
        <v>616</v>
      </c>
      <c r="CZ8" s="28">
        <v>183805603</v>
      </c>
      <c r="DI8" t="s">
        <v>608</v>
      </c>
      <c r="DJ8" s="32">
        <v>0.12590995266894231</v>
      </c>
      <c r="DK8" s="34">
        <v>1</v>
      </c>
      <c r="DS8" t="s">
        <v>64</v>
      </c>
      <c r="DT8" s="29">
        <v>5060353</v>
      </c>
      <c r="EA8" s="35"/>
      <c r="EC8" t="s">
        <v>616</v>
      </c>
      <c r="ED8" s="29">
        <v>42779717</v>
      </c>
      <c r="EM8" t="s">
        <v>72</v>
      </c>
      <c r="EN8" s="33">
        <v>2.1683043120898611</v>
      </c>
      <c r="EW8" t="s">
        <v>77</v>
      </c>
      <c r="EX8" s="29">
        <v>6765619</v>
      </c>
      <c r="FG8" t="s">
        <v>165</v>
      </c>
      <c r="FH8" s="5">
        <v>12</v>
      </c>
      <c r="FO8" s="35"/>
      <c r="FQ8" t="s">
        <v>111</v>
      </c>
      <c r="FR8" s="28">
        <v>24902303</v>
      </c>
      <c r="GA8" t="s">
        <v>71</v>
      </c>
      <c r="GB8" s="30">
        <v>4.1015873015873012</v>
      </c>
      <c r="GK8" t="s">
        <v>75</v>
      </c>
      <c r="GL8" s="32">
        <v>0.63636363636363635</v>
      </c>
      <c r="GM8" s="34">
        <v>1</v>
      </c>
      <c r="GU8" t="s">
        <v>59</v>
      </c>
      <c r="GV8" s="32">
        <v>3.5077359244496099E-2</v>
      </c>
      <c r="GW8" s="34">
        <v>0.96492264075550394</v>
      </c>
      <c r="HC8" s="35"/>
      <c r="HE8" t="s">
        <v>77</v>
      </c>
      <c r="HF8" s="28">
        <v>30376526</v>
      </c>
      <c r="HG8" s="28">
        <v>26660112</v>
      </c>
      <c r="HO8" t="s">
        <v>99</v>
      </c>
      <c r="HP8" s="28">
        <v>2055063</v>
      </c>
      <c r="HY8" t="s">
        <v>616</v>
      </c>
      <c r="HZ8" s="28">
        <v>183805603</v>
      </c>
      <c r="IA8" s="28">
        <v>161962716</v>
      </c>
    </row>
    <row r="9" spans="1:235" x14ac:dyDescent="0.3">
      <c r="A9" s="35"/>
      <c r="BA9" t="s">
        <v>609</v>
      </c>
      <c r="BB9" s="28">
        <v>12122341</v>
      </c>
      <c r="BC9" s="28">
        <v>11723399</v>
      </c>
      <c r="BK9" t="s">
        <v>616</v>
      </c>
      <c r="BL9" s="34">
        <v>1</v>
      </c>
      <c r="BM9" s="32">
        <v>0.14969360012230334</v>
      </c>
      <c r="BU9" t="s">
        <v>84</v>
      </c>
      <c r="BV9" s="28">
        <v>803561</v>
      </c>
      <c r="CE9" t="s">
        <v>616</v>
      </c>
      <c r="CF9" s="28">
        <v>63619742</v>
      </c>
      <c r="CG9" s="28">
        <v>56281596</v>
      </c>
      <c r="CM9" s="35"/>
      <c r="CO9" t="s">
        <v>616</v>
      </c>
      <c r="CP9" s="28">
        <v>21842887</v>
      </c>
      <c r="DI9" t="s">
        <v>609</v>
      </c>
      <c r="DJ9" s="32">
        <v>3.2909650042017465E-2</v>
      </c>
      <c r="DK9" s="34">
        <v>1</v>
      </c>
      <c r="DS9" t="s">
        <v>76</v>
      </c>
      <c r="DT9" s="29">
        <v>5000499</v>
      </c>
      <c r="EA9" s="35"/>
      <c r="EM9" t="s">
        <v>616</v>
      </c>
      <c r="EN9" s="33">
        <v>2.3904793947094132</v>
      </c>
      <c r="EW9" t="s">
        <v>48</v>
      </c>
      <c r="EX9" s="29">
        <v>6659830</v>
      </c>
      <c r="FG9" t="s">
        <v>616</v>
      </c>
      <c r="FH9" s="5">
        <v>500</v>
      </c>
      <c r="FO9" s="35"/>
      <c r="FQ9" t="s">
        <v>68</v>
      </c>
      <c r="FR9" s="28">
        <v>24393834</v>
      </c>
      <c r="GA9" t="s">
        <v>95</v>
      </c>
      <c r="GB9" s="30">
        <v>4.0896551724137922</v>
      </c>
      <c r="GK9" t="s">
        <v>616</v>
      </c>
      <c r="GL9" s="32">
        <v>0.6796875</v>
      </c>
      <c r="GM9" s="34">
        <v>1</v>
      </c>
      <c r="GU9" t="s">
        <v>616</v>
      </c>
      <c r="GV9" s="32">
        <v>0.11883689421589613</v>
      </c>
      <c r="GW9" s="34">
        <v>0.88116310578410384</v>
      </c>
      <c r="HC9" s="35"/>
      <c r="HE9" t="s">
        <v>48</v>
      </c>
      <c r="HF9" s="28">
        <v>25313679</v>
      </c>
      <c r="HG9" s="28">
        <v>23283677</v>
      </c>
      <c r="HO9" t="s">
        <v>76</v>
      </c>
      <c r="HP9" s="28">
        <v>1855687</v>
      </c>
    </row>
    <row r="10" spans="1:235" x14ac:dyDescent="0.3">
      <c r="A10" s="35"/>
      <c r="BA10" t="s">
        <v>610</v>
      </c>
      <c r="BB10" s="28">
        <v>11795093</v>
      </c>
      <c r="BC10" s="28">
        <v>10159818</v>
      </c>
      <c r="BU10" t="s">
        <v>616</v>
      </c>
      <c r="BV10" s="28">
        <v>21842887</v>
      </c>
      <c r="CM10" s="35"/>
      <c r="DI10" t="s">
        <v>610</v>
      </c>
      <c r="DJ10" s="32">
        <v>0.13864028032674267</v>
      </c>
      <c r="DK10" s="34">
        <v>1</v>
      </c>
      <c r="DS10" t="s">
        <v>36</v>
      </c>
      <c r="DT10" s="29">
        <v>4650976</v>
      </c>
      <c r="EA10" s="35"/>
      <c r="EW10" t="s">
        <v>616</v>
      </c>
      <c r="EX10" s="29">
        <v>42779717</v>
      </c>
      <c r="FO10" s="35"/>
      <c r="FQ10" t="s">
        <v>616</v>
      </c>
      <c r="FR10" s="28">
        <v>161962716</v>
      </c>
      <c r="GA10" t="s">
        <v>102</v>
      </c>
      <c r="GB10" s="30">
        <v>4.0532258064516125</v>
      </c>
      <c r="HC10" s="35"/>
      <c r="HE10" t="s">
        <v>616</v>
      </c>
      <c r="HF10" s="28">
        <v>183805603</v>
      </c>
      <c r="HG10" s="28">
        <v>161962716</v>
      </c>
      <c r="HO10" t="s">
        <v>55</v>
      </c>
      <c r="HP10" s="28">
        <v>1589484</v>
      </c>
    </row>
    <row r="11" spans="1:235" x14ac:dyDescent="0.3">
      <c r="A11" s="35"/>
      <c r="BA11" t="s">
        <v>611</v>
      </c>
      <c r="BB11" s="28">
        <v>16218674</v>
      </c>
      <c r="BC11" s="28">
        <v>15600895</v>
      </c>
      <c r="CM11" s="35"/>
      <c r="DI11" t="s">
        <v>611</v>
      </c>
      <c r="DJ11" s="32">
        <v>3.8090598528585012E-2</v>
      </c>
      <c r="DK11" s="34">
        <v>1</v>
      </c>
      <c r="DS11" t="s">
        <v>87</v>
      </c>
      <c r="DT11" s="29">
        <v>4133647</v>
      </c>
      <c r="EA11" s="35"/>
      <c r="FO11" s="35"/>
      <c r="GA11" t="s">
        <v>49</v>
      </c>
      <c r="GB11" s="30">
        <v>4.0250000000000004</v>
      </c>
      <c r="HC11" s="35"/>
      <c r="HO11" t="s">
        <v>36</v>
      </c>
      <c r="HP11" s="28">
        <v>733013</v>
      </c>
    </row>
    <row r="12" spans="1:235" x14ac:dyDescent="0.3">
      <c r="A12" s="35"/>
      <c r="BA12" t="s">
        <v>612</v>
      </c>
      <c r="BB12" s="28">
        <v>17274333</v>
      </c>
      <c r="BC12" s="28">
        <v>14501083</v>
      </c>
      <c r="CM12" s="35"/>
      <c r="DI12" t="s">
        <v>612</v>
      </c>
      <c r="DJ12" s="32">
        <v>0.16054165448819355</v>
      </c>
      <c r="DK12" s="34">
        <v>1</v>
      </c>
      <c r="DS12" t="s">
        <v>616</v>
      </c>
      <c r="DT12" s="29">
        <v>42779717</v>
      </c>
      <c r="EA12" s="35"/>
      <c r="FO12" s="35"/>
      <c r="GA12" t="s">
        <v>616</v>
      </c>
      <c r="GB12" s="30">
        <v>4.1002000000000001</v>
      </c>
      <c r="HC12" s="35"/>
      <c r="HO12" t="s">
        <v>616</v>
      </c>
      <c r="HP12" s="28">
        <v>21842887</v>
      </c>
    </row>
    <row r="13" spans="1:235" x14ac:dyDescent="0.3">
      <c r="A13" s="35"/>
      <c r="BA13" t="s">
        <v>613</v>
      </c>
      <c r="BB13" s="28">
        <v>18524711</v>
      </c>
      <c r="BC13" s="28">
        <v>15979936</v>
      </c>
      <c r="CM13" s="35"/>
      <c r="DI13" t="s">
        <v>613</v>
      </c>
      <c r="DJ13" s="32">
        <v>0.1373719136563048</v>
      </c>
      <c r="DK13" s="34">
        <v>1</v>
      </c>
      <c r="EA13" s="35"/>
      <c r="FO13" s="35"/>
      <c r="HC13" s="35"/>
    </row>
    <row r="14" spans="1:235" x14ac:dyDescent="0.3">
      <c r="A14" s="35"/>
      <c r="BA14" t="s">
        <v>614</v>
      </c>
      <c r="BB14" s="28">
        <v>14954940</v>
      </c>
      <c r="BC14" s="28">
        <v>14399590</v>
      </c>
      <c r="CM14" s="35"/>
      <c r="DI14" t="s">
        <v>614</v>
      </c>
      <c r="DJ14" s="32">
        <v>3.7134886532476895E-2</v>
      </c>
      <c r="DK14" s="34">
        <v>1</v>
      </c>
      <c r="EA14" s="35"/>
      <c r="FO14" s="35"/>
      <c r="HC14" s="35"/>
    </row>
    <row r="15" spans="1:235" x14ac:dyDescent="0.3">
      <c r="A15" s="35"/>
      <c r="BA15" t="s">
        <v>615</v>
      </c>
      <c r="BB15" s="28">
        <v>14334150</v>
      </c>
      <c r="BC15" s="28">
        <v>11077250</v>
      </c>
      <c r="CM15" s="35"/>
      <c r="DI15" t="s">
        <v>615</v>
      </c>
      <c r="DJ15" s="32">
        <v>0.22721263555913673</v>
      </c>
      <c r="DK15" s="34">
        <v>1</v>
      </c>
      <c r="EA15" s="35"/>
      <c r="FO15" s="35"/>
      <c r="HC15" s="35"/>
    </row>
    <row r="16" spans="1:235" x14ac:dyDescent="0.3">
      <c r="A16" s="35"/>
      <c r="BA16" t="s">
        <v>616</v>
      </c>
      <c r="BB16" s="28">
        <v>183805603</v>
      </c>
      <c r="BC16" s="28">
        <v>161962716</v>
      </c>
      <c r="CM16" s="35"/>
      <c r="DI16" t="s">
        <v>616</v>
      </c>
      <c r="DJ16" s="32">
        <v>0.11883689421589613</v>
      </c>
      <c r="DK16" s="34">
        <v>1</v>
      </c>
      <c r="EA16" s="35"/>
      <c r="FO16" s="35"/>
      <c r="HC16" s="35"/>
    </row>
    <row r="17" spans="1:211" x14ac:dyDescent="0.3">
      <c r="A17" s="35"/>
      <c r="CM17" s="35"/>
      <c r="EA17" s="35"/>
      <c r="FO17" s="35"/>
      <c r="HC17" s="35"/>
    </row>
    <row r="18" spans="1:211" x14ac:dyDescent="0.3">
      <c r="A18" s="35"/>
      <c r="CM18" s="35"/>
      <c r="EA18" s="35"/>
      <c r="FO18" s="35"/>
      <c r="HC18" s="35"/>
    </row>
    <row r="19" spans="1:211" x14ac:dyDescent="0.3">
      <c r="A19" s="35"/>
      <c r="CM19" s="35"/>
      <c r="EA19" s="35"/>
      <c r="FO19" s="35"/>
      <c r="HC19" s="35"/>
    </row>
    <row r="20" spans="1:211" x14ac:dyDescent="0.3">
      <c r="A20" s="35"/>
      <c r="CM20" s="35"/>
      <c r="EA20" s="35"/>
      <c r="FO20" s="35"/>
      <c r="HC20" s="35"/>
    </row>
    <row r="21" spans="1:211" x14ac:dyDescent="0.3">
      <c r="A21" s="35"/>
      <c r="CM21" s="35"/>
      <c r="EA21" s="35"/>
      <c r="FO21" s="35"/>
      <c r="HC21" s="35"/>
    </row>
    <row r="22" spans="1:211" x14ac:dyDescent="0.3">
      <c r="A22" s="35"/>
      <c r="CM22" s="35"/>
      <c r="EA22" s="35"/>
      <c r="FO22" s="35"/>
      <c r="HC22" s="35"/>
    </row>
    <row r="23" spans="1:211" x14ac:dyDescent="0.3">
      <c r="A23" s="35"/>
      <c r="CM23" s="35"/>
      <c r="EA23" s="35"/>
      <c r="FO23" s="35"/>
      <c r="HC23" s="35"/>
    </row>
    <row r="24" spans="1:211" x14ac:dyDescent="0.3">
      <c r="A24" s="35"/>
      <c r="CM24" s="35"/>
      <c r="EA24" s="35"/>
      <c r="FO24" s="35"/>
      <c r="HC24" s="35"/>
    </row>
    <row r="25" spans="1:211" x14ac:dyDescent="0.3">
      <c r="A25" s="35"/>
      <c r="CM25" s="35"/>
      <c r="EA25" s="35"/>
      <c r="FO25" s="35"/>
      <c r="HC25" s="35"/>
    </row>
  </sheetData>
  <mergeCells count="5">
    <mergeCell ref="A1:A25"/>
    <mergeCell ref="CM1:CM25"/>
    <mergeCell ref="EA1:EA25"/>
    <mergeCell ref="FO1:FO25"/>
    <mergeCell ref="HC1:HC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E148CA27649B4EAFAFC6BEA708B8CB" ma:contentTypeVersion="12" ma:contentTypeDescription="Create a new document." ma:contentTypeScope="" ma:versionID="7e661a787b9dd04ffbe2e77032c3948b">
  <xsd:schema xmlns:xsd="http://www.w3.org/2001/XMLSchema" xmlns:xs="http://www.w3.org/2001/XMLSchema" xmlns:p="http://schemas.microsoft.com/office/2006/metadata/properties" xmlns:ns2="fb9bc677-a3f4-4b84-b85d-04135ea7a2a7" xmlns:ns3="bdcca40b-3844-4832-86b7-f8ce99a328d4" targetNamespace="http://schemas.microsoft.com/office/2006/metadata/properties" ma:root="true" ma:fieldsID="260d84632394a9c257fc75f4d0212fb9" ns2:_="" ns3:_="">
    <xsd:import namespace="fb9bc677-a3f4-4b84-b85d-04135ea7a2a7"/>
    <xsd:import namespace="bdcca40b-3844-4832-86b7-f8ce99a328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9bc677-a3f4-4b84-b85d-04135ea7a2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492ee74-ae25-4f8c-8c81-80a21a21dfc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dcca40b-3844-4832-86b7-f8ce99a328d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ab8f6f7-971c-4858-9e35-2932bb6a294e}" ma:internalName="TaxCatchAll" ma:showField="CatchAllData" ma:web="bdcca40b-3844-4832-86b7-f8ce99a328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dcca40b-3844-4832-86b7-f8ce99a328d4" xsi:nil="true"/>
    <lcf76f155ced4ddcb4097134ff3c332f xmlns="fb9bc677-a3f4-4b84-b85d-04135ea7a2a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7813BA-EAFC-49CD-A00C-107B702E89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9bc677-a3f4-4b84-b85d-04135ea7a2a7"/>
    <ds:schemaRef ds:uri="bdcca40b-3844-4832-86b7-f8ce99a328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02C3B5-FC0D-4251-8BB4-C292AC1C1794}">
  <ds:schemaRefs>
    <ds:schemaRef ds:uri="http://schemas.microsoft.com/office/2006/metadata/properties"/>
    <ds:schemaRef ds:uri="http://schemas.microsoft.com/office/infopath/2007/PartnerControls"/>
    <ds:schemaRef ds:uri="bdcca40b-3844-4832-86b7-f8ce99a328d4"/>
    <ds:schemaRef ds:uri="fb9bc677-a3f4-4b84-b85d-04135ea7a2a7"/>
  </ds:schemaRefs>
</ds:datastoreItem>
</file>

<file path=customXml/itemProps3.xml><?xml version="1.0" encoding="utf-8"?>
<ds:datastoreItem xmlns:ds="http://schemas.openxmlformats.org/officeDocument/2006/customXml" ds:itemID="{EF8F2917-8902-4E9A-A11B-80379EB20F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Overview</vt:lpstr>
      <vt:lpstr>Revenue Mix</vt:lpstr>
      <vt:lpstr>Audience</vt:lpstr>
      <vt:lpstr>Events</vt:lpstr>
      <vt:lpstr>Sponsors</vt:lpstr>
      <vt:lpstr>Data</vt:lpstr>
      <vt:lpstr>Support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PK -An Excel Expert</dc:creator>
  <cp:lastModifiedBy>Pawnee Singh</cp:lastModifiedBy>
  <dcterms:created xsi:type="dcterms:W3CDTF">2025-02-07T06:20:36Z</dcterms:created>
  <dcterms:modified xsi:type="dcterms:W3CDTF">2026-06-16T05:00:05Z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0x010100E4E148CA27649B4EAFAFC6BEA708B8CB</vt:lpwstr>
  </property>
  <property fmtid="{D5CDD505-2E9C-101B-9397-08002B2CF9AE}" pid="3" name="MediaServiceImageTags">
    <vt:lpwstr/>
  </property>
</Properties>
</file>